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Ref25\Beteiligungshandbuch\Standards und Muster_Finale Version\Fach 2\"/>
    </mc:Choice>
  </mc:AlternateContent>
  <bookViews>
    <workbookView xWindow="0" yWindow="0" windowWidth="19200" windowHeight="6345"/>
  </bookViews>
  <sheets>
    <sheet name="Managementreport" sheetId="2" r:id="rId1"/>
  </sheets>
  <definedNames>
    <definedName name="abc" localSheetId="0">Managementreport!$A$1:$K$52</definedName>
    <definedName name="_xlnm.Print_Area" localSheetId="0">Managementreport!$A$1:$K$145</definedName>
    <definedName name="Print_Area" localSheetId="0">Managementreport!$A$1:$K$58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2" l="1"/>
  <c r="T16" i="2" s="1"/>
  <c r="S16" i="2"/>
  <c r="O16" i="2"/>
  <c r="Q16" i="2" s="1"/>
  <c r="P16" i="2"/>
  <c r="K16" i="2" l="1"/>
  <c r="I16" i="2" l="1"/>
  <c r="E16" i="2"/>
  <c r="G39" i="2" l="1"/>
  <c r="T34" i="2" l="1"/>
  <c r="F34" i="2" s="1"/>
  <c r="G40" i="2" l="1"/>
  <c r="C40" i="2"/>
  <c r="J40" i="2" l="1"/>
  <c r="H40" i="2"/>
  <c r="D40" i="2"/>
  <c r="C13" i="2"/>
  <c r="C39" i="2" s="1"/>
  <c r="E61" i="2" l="1"/>
  <c r="C61" i="2"/>
  <c r="A54" i="2"/>
  <c r="A74" i="2" l="1"/>
  <c r="A120" i="2"/>
  <c r="A109" i="2"/>
  <c r="A98" i="2"/>
  <c r="J20" i="2" l="1"/>
  <c r="G20" i="2"/>
  <c r="D20" i="2"/>
  <c r="C20" i="2"/>
  <c r="J13" i="2"/>
  <c r="J39" i="2" s="1"/>
  <c r="H13" i="2"/>
  <c r="G4" i="2" s="1"/>
  <c r="G13" i="2"/>
  <c r="D13" i="2"/>
  <c r="C4" i="2" s="1"/>
  <c r="C21" i="2" l="1"/>
  <c r="C23" i="2" s="1"/>
  <c r="E38" i="2" l="1"/>
  <c r="O53" i="2" l="1"/>
  <c r="T35" i="2" l="1"/>
  <c r="K35" i="2" s="1"/>
  <c r="O9" i="2" l="1"/>
  <c r="O8" i="2" l="1"/>
  <c r="P8" i="2" l="1"/>
  <c r="P26" i="2" l="1"/>
  <c r="C60" i="2" l="1"/>
  <c r="Q52" i="2"/>
  <c r="R51" i="2"/>
  <c r="S51" i="2" s="1"/>
  <c r="O51" i="2"/>
  <c r="P51" i="2" s="1"/>
  <c r="I51" i="2"/>
  <c r="E51" i="2"/>
  <c r="R50" i="2"/>
  <c r="S50" i="2" s="1"/>
  <c r="O50" i="2"/>
  <c r="P50" i="2" s="1"/>
  <c r="I50" i="2"/>
  <c r="E50" i="2"/>
  <c r="R49" i="2"/>
  <c r="S49" i="2" s="1"/>
  <c r="O49" i="2"/>
  <c r="P49" i="2" s="1"/>
  <c r="I49" i="2"/>
  <c r="E49" i="2"/>
  <c r="R48" i="2"/>
  <c r="S48" i="2" s="1"/>
  <c r="O48" i="2"/>
  <c r="P48" i="2" s="1"/>
  <c r="I48" i="2"/>
  <c r="E48" i="2"/>
  <c r="R47" i="2"/>
  <c r="S47" i="2" s="1"/>
  <c r="T47" i="2" s="1"/>
  <c r="K47" i="2" s="1"/>
  <c r="O47" i="2"/>
  <c r="P47" i="2" s="1"/>
  <c r="Q47" i="2" s="1"/>
  <c r="F47" i="2" s="1"/>
  <c r="I47" i="2"/>
  <c r="E47" i="2"/>
  <c r="R46" i="2"/>
  <c r="S46" i="2" s="1"/>
  <c r="T46" i="2" s="1"/>
  <c r="K46" i="2" s="1"/>
  <c r="O46" i="2"/>
  <c r="P46" i="2" s="1"/>
  <c r="I46" i="2"/>
  <c r="E46" i="2"/>
  <c r="R45" i="2"/>
  <c r="S45" i="2" s="1"/>
  <c r="O45" i="2"/>
  <c r="P45" i="2" s="1"/>
  <c r="Q45" i="2" s="1"/>
  <c r="F45" i="2" s="1"/>
  <c r="I45" i="2"/>
  <c r="E45" i="2"/>
  <c r="R44" i="2"/>
  <c r="S44" i="2" s="1"/>
  <c r="P44" i="2"/>
  <c r="O44" i="2"/>
  <c r="I44" i="2"/>
  <c r="E44" i="2"/>
  <c r="R41" i="2"/>
  <c r="S41" i="2" s="1"/>
  <c r="O41" i="2"/>
  <c r="P41" i="2" s="1"/>
  <c r="I41" i="2"/>
  <c r="E41" i="2"/>
  <c r="I40" i="2"/>
  <c r="R38" i="2"/>
  <c r="S38" i="2" s="1"/>
  <c r="T38" i="2" s="1"/>
  <c r="K38" i="2" s="1"/>
  <c r="O38" i="2"/>
  <c r="P38" i="2" s="1"/>
  <c r="Q38" i="2" s="1"/>
  <c r="F38" i="2" s="1"/>
  <c r="I38" i="2"/>
  <c r="R33" i="2"/>
  <c r="O33" i="2"/>
  <c r="I33" i="2"/>
  <c r="E33" i="2"/>
  <c r="R31" i="2"/>
  <c r="O31" i="2"/>
  <c r="I31" i="2"/>
  <c r="E31" i="2"/>
  <c r="R30" i="2"/>
  <c r="O30" i="2"/>
  <c r="P30" i="2" s="1"/>
  <c r="I30" i="2"/>
  <c r="E30" i="2"/>
  <c r="R29" i="2"/>
  <c r="O29" i="2"/>
  <c r="P29" i="2" s="1"/>
  <c r="I29" i="2"/>
  <c r="E29" i="2"/>
  <c r="R28" i="2"/>
  <c r="P28" i="2"/>
  <c r="O28" i="2"/>
  <c r="I28" i="2"/>
  <c r="R27" i="2"/>
  <c r="P27" i="2"/>
  <c r="O27" i="2"/>
  <c r="I27" i="2"/>
  <c r="R26" i="2"/>
  <c r="O26" i="2"/>
  <c r="I26" i="2"/>
  <c r="R22" i="2"/>
  <c r="O22" i="2"/>
  <c r="P22" i="2" s="1"/>
  <c r="I22" i="2"/>
  <c r="E22" i="2"/>
  <c r="H20" i="2"/>
  <c r="O19" i="2"/>
  <c r="P19" i="2" s="1"/>
  <c r="I19" i="2"/>
  <c r="R19" i="2"/>
  <c r="E19" i="2"/>
  <c r="R18" i="2"/>
  <c r="O18" i="2"/>
  <c r="P18" i="2" s="1"/>
  <c r="I18" i="2"/>
  <c r="E18" i="2"/>
  <c r="O15" i="2"/>
  <c r="P15" i="2" s="1"/>
  <c r="I15" i="2"/>
  <c r="R15" i="2"/>
  <c r="E15" i="2"/>
  <c r="R14" i="2"/>
  <c r="I14" i="2"/>
  <c r="E14" i="2"/>
  <c r="R12" i="2"/>
  <c r="S12" i="2" s="1"/>
  <c r="O12" i="2"/>
  <c r="P12" i="2" s="1"/>
  <c r="I12" i="2"/>
  <c r="E12" i="2"/>
  <c r="R11" i="2"/>
  <c r="O11" i="2"/>
  <c r="P11" i="2" s="1"/>
  <c r="I11" i="2"/>
  <c r="E11" i="2"/>
  <c r="R10" i="2"/>
  <c r="O10" i="2"/>
  <c r="P10" i="2" s="1"/>
  <c r="I10" i="2"/>
  <c r="E10" i="2"/>
  <c r="R9" i="2"/>
  <c r="I9" i="2"/>
  <c r="E9" i="2"/>
  <c r="E8" i="2"/>
  <c r="S9" i="2" l="1"/>
  <c r="S30" i="2"/>
  <c r="S27" i="2"/>
  <c r="S31" i="2"/>
  <c r="S10" i="2"/>
  <c r="S29" i="2"/>
  <c r="S11" i="2"/>
  <c r="S26" i="2"/>
  <c r="S28" i="2"/>
  <c r="D39" i="2"/>
  <c r="O39" i="2" s="1"/>
  <c r="S22" i="2"/>
  <c r="P33" i="2"/>
  <c r="T49" i="2"/>
  <c r="K49" i="2" s="1"/>
  <c r="Q50" i="2"/>
  <c r="F50" i="2" s="1"/>
  <c r="T51" i="2"/>
  <c r="K51" i="2" s="1"/>
  <c r="D21" i="2"/>
  <c r="D23" i="2" s="1"/>
  <c r="T45" i="2"/>
  <c r="K45" i="2" s="1"/>
  <c r="T50" i="2"/>
  <c r="K50" i="2" s="1"/>
  <c r="Q51" i="2"/>
  <c r="F51" i="2" s="1"/>
  <c r="Q49" i="2"/>
  <c r="F49" i="2" s="1"/>
  <c r="I20" i="2"/>
  <c r="Q44" i="2"/>
  <c r="F44" i="2" s="1"/>
  <c r="E13" i="2"/>
  <c r="T44" i="2"/>
  <c r="K44" i="2" s="1"/>
  <c r="Q48" i="2"/>
  <c r="F48" i="2" s="1"/>
  <c r="T48" i="2"/>
  <c r="K48" i="2" s="1"/>
  <c r="Q46" i="2"/>
  <c r="F46" i="2" s="1"/>
  <c r="Q41" i="2"/>
  <c r="F41" i="2" s="1"/>
  <c r="T41" i="2"/>
  <c r="K41" i="2" s="1"/>
  <c r="J21" i="2"/>
  <c r="J23" i="2" s="1"/>
  <c r="S19" i="2"/>
  <c r="G21" i="2"/>
  <c r="G23" i="2" s="1"/>
  <c r="S15" i="2"/>
  <c r="S14" i="2"/>
  <c r="E17" i="2"/>
  <c r="O17" i="2"/>
  <c r="S18" i="2"/>
  <c r="S33" i="2"/>
  <c r="P9" i="2"/>
  <c r="I17" i="2"/>
  <c r="R17" i="2"/>
  <c r="P31" i="2"/>
  <c r="O14" i="2"/>
  <c r="R40" i="2"/>
  <c r="S40" i="2" s="1"/>
  <c r="P39" i="2" l="1"/>
  <c r="Q39" i="2" s="1"/>
  <c r="F39" i="2" s="1"/>
  <c r="E39" i="2"/>
  <c r="Q29" i="2"/>
  <c r="F29" i="2" s="1"/>
  <c r="Q32" i="2"/>
  <c r="F32" i="2" s="1"/>
  <c r="Q27" i="2"/>
  <c r="F27" i="2" s="1"/>
  <c r="Q30" i="2"/>
  <c r="F30" i="2" s="1"/>
  <c r="Q28" i="2"/>
  <c r="F28" i="2" s="1"/>
  <c r="Q31" i="2"/>
  <c r="F31" i="2" s="1"/>
  <c r="Q33" i="2"/>
  <c r="F33" i="2" s="1"/>
  <c r="Q26" i="2"/>
  <c r="F26" i="2" s="1"/>
  <c r="Q12" i="2"/>
  <c r="F12" i="2" s="1"/>
  <c r="Q9" i="2"/>
  <c r="F9" i="2" s="1"/>
  <c r="Q14" i="2"/>
  <c r="F14" i="2" s="1"/>
  <c r="Q17" i="2"/>
  <c r="F17" i="2" s="1"/>
  <c r="Q10" i="2"/>
  <c r="F10" i="2" s="1"/>
  <c r="Q15" i="2"/>
  <c r="F15" i="2" s="1"/>
  <c r="Q22" i="2"/>
  <c r="F22" i="2" s="1"/>
  <c r="Q18" i="2"/>
  <c r="F18" i="2" s="1"/>
  <c r="Q11" i="2"/>
  <c r="F11" i="2" s="1"/>
  <c r="Q19" i="2"/>
  <c r="F19" i="2" s="1"/>
  <c r="Q8" i="2"/>
  <c r="F8" i="2" s="1"/>
  <c r="T40" i="2"/>
  <c r="K40" i="2" s="1"/>
  <c r="P17" i="2"/>
  <c r="E40" i="2"/>
  <c r="O40" i="2"/>
  <c r="P40" i="2" s="1"/>
  <c r="E20" i="2"/>
  <c r="N55" i="2"/>
  <c r="S17" i="2"/>
  <c r="P14" i="2"/>
  <c r="Q40" i="2" l="1"/>
  <c r="F40" i="2" s="1"/>
  <c r="E21" i="2"/>
  <c r="E23" i="2" l="1"/>
  <c r="I8" i="2"/>
  <c r="R8" i="2"/>
  <c r="H21" i="2" l="1"/>
  <c r="H23" i="2" s="1"/>
  <c r="H39" i="2"/>
  <c r="T8" i="2"/>
  <c r="K8" i="2" s="1"/>
  <c r="I13" i="2"/>
  <c r="S8" i="2"/>
  <c r="I21" i="2" l="1"/>
  <c r="I39" i="2"/>
  <c r="R39" i="2"/>
  <c r="S39" i="2" s="1"/>
  <c r="T39" i="2" s="1"/>
  <c r="K39" i="2" s="1"/>
  <c r="T32" i="2"/>
  <c r="K32" i="2" s="1"/>
  <c r="T15" i="2"/>
  <c r="K15" i="2" s="1"/>
  <c r="T12" i="2"/>
  <c r="K12" i="2" s="1"/>
  <c r="T31" i="2"/>
  <c r="K31" i="2" s="1"/>
  <c r="T26" i="2"/>
  <c r="K26" i="2" s="1"/>
  <c r="T29" i="2"/>
  <c r="K29" i="2" s="1"/>
  <c r="T9" i="2"/>
  <c r="K9" i="2" s="1"/>
  <c r="T27" i="2"/>
  <c r="K27" i="2" s="1"/>
  <c r="T19" i="2"/>
  <c r="K19" i="2" s="1"/>
  <c r="T14" i="2"/>
  <c r="K14" i="2" s="1"/>
  <c r="T33" i="2"/>
  <c r="K33" i="2" s="1"/>
  <c r="T11" i="2"/>
  <c r="K11" i="2" s="1"/>
  <c r="T10" i="2"/>
  <c r="K10" i="2" s="1"/>
  <c r="T22" i="2"/>
  <c r="K22" i="2" s="1"/>
  <c r="T18" i="2"/>
  <c r="K18" i="2" s="1"/>
  <c r="T30" i="2"/>
  <c r="K30" i="2" s="1"/>
  <c r="T28" i="2"/>
  <c r="K28" i="2" s="1"/>
  <c r="T17" i="2"/>
  <c r="K17" i="2" s="1"/>
  <c r="I23" i="2" l="1"/>
  <c r="O55" i="2"/>
  <c r="R56" i="2" l="1"/>
  <c r="R54" i="2"/>
  <c r="S54" i="2" s="1"/>
  <c r="T54" i="2" s="1"/>
  <c r="R55" i="2"/>
  <c r="S55" i="2" l="1"/>
  <c r="S56" i="2"/>
  <c r="T56" i="2" s="1"/>
  <c r="D56" i="2" s="1"/>
  <c r="D54" i="2"/>
  <c r="T55" i="2" l="1"/>
  <c r="D55" i="2" s="1"/>
  <c r="I54" i="2" s="1"/>
</calcChain>
</file>

<file path=xl/comments1.xml><?xml version="1.0" encoding="utf-8"?>
<comments xmlns="http://schemas.openxmlformats.org/spreadsheetml/2006/main">
  <authors>
    <author>Heins, Jasmin (SKUMS)</author>
  </authors>
  <commentList>
    <comment ref="Q2" authorId="0" shapeId="0">
      <text>
        <r>
          <rPr>
            <b/>
            <sz val="9"/>
            <color indexed="81"/>
            <rFont val="Segoe UI"/>
            <family val="2"/>
          </rPr>
          <t>Heins, Jasmin (SKUMS):</t>
        </r>
        <r>
          <rPr>
            <sz val="9"/>
            <color indexed="81"/>
            <rFont val="Segoe UI"/>
            <family val="2"/>
          </rPr>
          <t xml:space="preserve">
Wichtig für die bedingte Formatierung in den Erläuterungen.  Bitte nicht verändern. 
</t>
        </r>
      </text>
    </comment>
  </commentList>
</comments>
</file>

<file path=xl/sharedStrings.xml><?xml version="1.0" encoding="utf-8"?>
<sst xmlns="http://schemas.openxmlformats.org/spreadsheetml/2006/main" count="132" uniqueCount="80">
  <si>
    <t>Berichtszeitraum:</t>
  </si>
  <si>
    <t>Gesellschaft:</t>
  </si>
  <si>
    <t>Berichtsgrößen</t>
  </si>
  <si>
    <t>Berichtszeitraum</t>
  </si>
  <si>
    <t>1)</t>
  </si>
  <si>
    <t>Gesamtjahr</t>
  </si>
  <si>
    <t>ME</t>
  </si>
  <si>
    <t>Ist</t>
  </si>
  <si>
    <t>Plan</t>
  </si>
  <si>
    <t>Abw.</t>
  </si>
  <si>
    <t>Prognose</t>
  </si>
  <si>
    <t>Vorjahr</t>
  </si>
  <si>
    <t>Gewinn- und Verlustrechnung (in T€)</t>
  </si>
  <si>
    <t>Abw. T€</t>
  </si>
  <si>
    <t>Abw. %</t>
  </si>
  <si>
    <t>Glocke?</t>
  </si>
  <si>
    <t>Gesamtleistung</t>
  </si>
  <si>
    <t>Personalaufwand</t>
  </si>
  <si>
    <t>Summe Aufwand</t>
  </si>
  <si>
    <t>Zinserträge</t>
  </si>
  <si>
    <t>Ergebnis nach Steuern</t>
  </si>
  <si>
    <t>Bilanzkennzahlen</t>
  </si>
  <si>
    <t>Eigenkapital (in T€), davon</t>
  </si>
  <si>
    <t>Kapital-/Gewinnrücklagen</t>
  </si>
  <si>
    <t>Gewinn-/Verlustvortrag</t>
  </si>
  <si>
    <t>Zuwendung für Investitionen FHB</t>
  </si>
  <si>
    <t>T€</t>
  </si>
  <si>
    <t xml:space="preserve">Rückstellungen </t>
  </si>
  <si>
    <t>Gesellschaftereinlage</t>
  </si>
  <si>
    <t>Bilanzsumme</t>
  </si>
  <si>
    <t>Gesamtliquidität</t>
  </si>
  <si>
    <t xml:space="preserve">Liquidität 2. Grades             </t>
  </si>
  <si>
    <t>%</t>
  </si>
  <si>
    <t>Glocke wenn Liquidität 2. Grades unter 100 %</t>
  </si>
  <si>
    <t>gesicherte zeitl. Liquiditätsreichw.</t>
  </si>
  <si>
    <t>Mnt.</t>
  </si>
  <si>
    <t>Glocke wenn Liquiditätsreichweite unter 3 Monate</t>
  </si>
  <si>
    <t>Personalkennzahlen</t>
  </si>
  <si>
    <t xml:space="preserve">Beschäftigungsvolumen       </t>
  </si>
  <si>
    <t>VZE</t>
  </si>
  <si>
    <t>Glocke wenn Abw. mind. 10%</t>
  </si>
  <si>
    <t>Gesamtleistung je VZE</t>
  </si>
  <si>
    <t>Personalaufwand je VZE</t>
  </si>
  <si>
    <t>Aufwand für Leih- und Honorarkräfte</t>
  </si>
  <si>
    <t>Leistungskennzahlen</t>
  </si>
  <si>
    <t>GuV</t>
  </si>
  <si>
    <t>Smiley?</t>
  </si>
  <si>
    <t>verbessert</t>
  </si>
  <si>
    <t>nicht gefährdet / geringe Abw.</t>
  </si>
  <si>
    <t>nicht gefährdet</t>
  </si>
  <si>
    <t>gefährdet</t>
  </si>
  <si>
    <t>Maßnahmen</t>
  </si>
  <si>
    <t xml:space="preserve">Abweichung nicht höher als+/- 10% </t>
  </si>
  <si>
    <t>berechnete Wesentlichkeit: (in T€)</t>
  </si>
  <si>
    <t>2)</t>
  </si>
  <si>
    <t>Abweichung kleiner als -10% und bei einem Planwert von 0 Abweichung größer -10T€</t>
  </si>
  <si>
    <t>Abweichung über 10 % und bei einem Planwert von 0 Abweichung über 10T€</t>
  </si>
  <si>
    <t>Ist ein Ergebnisabführungsvertrag vorhanden?</t>
  </si>
  <si>
    <t>Grundlage:</t>
  </si>
  <si>
    <t>Nein</t>
  </si>
  <si>
    <t>(Name der Beteiligungsgesellschaft)</t>
  </si>
  <si>
    <t>Kurze Beschreibung zum allgemeinen Geschäftsverlauf</t>
  </si>
  <si>
    <t>Provisionserträge</t>
  </si>
  <si>
    <t>Ertr. a.d. Zuschr. zu Fo.u. best. Wertp.</t>
  </si>
  <si>
    <t>Ertr. a.d. Zuschr. z. Wertpap. des AV</t>
  </si>
  <si>
    <t>sonstige betriebliche Erträge</t>
  </si>
  <si>
    <t>Zinsaufwendungen</t>
  </si>
  <si>
    <t>Provisionsaufwendungen</t>
  </si>
  <si>
    <t>Andere Verwaltungsaufwendungen</t>
  </si>
  <si>
    <t>Abschr. a. immat. WG u. Sachanlagen</t>
  </si>
  <si>
    <t>Abschr. u. Wertb. a. Ford. u. best. Wertp. sowie Zuführ. z. Rückst. im Kreditgeschäft</t>
  </si>
  <si>
    <t>Betriebsergebnis (vor Risikovorsorge)</t>
  </si>
  <si>
    <t>Steuern</t>
  </si>
  <si>
    <t>Forderungsbestand direkte Darlehen a. d. gewerbliche Wirtschaft</t>
  </si>
  <si>
    <t>01.01. bis 30.09.</t>
  </si>
  <si>
    <t>Erläuterungen Berichtszeitraum &amp; Gesamtjahr</t>
  </si>
  <si>
    <t>Glocke, wenn Abw. Größer Wesentlichkeit oder mind. 10 T€  (für Gesellschaften mit einer Gesamtleistung unter 1,33 Mio €)</t>
  </si>
  <si>
    <t>Organträgern (Ergebniserhaltende Gesellschaft)</t>
  </si>
  <si>
    <t>Organgesellschaft (ergebnisabführende Gesellschaft)</t>
  </si>
  <si>
    <t xml:space="preserve">1)   Erscheint eine Glocke, bitte die pos. bzw. neg. Abweichung der Zeile erläutern. Für die Liquidität 2. Gr. ist dies der Fall bei unter 100%. Die Liquidität 2. Gr. ist ein Maß für die Zahlungsfähigkeit der Gesellschaft und gibt an, wie hoch der Anteil der kurzfr. Forderungen und der flüssigen Mittel (Bank, Kasse, Schecks, Wechsel) am kurzfr. Fremdkapital (Verbindl. a. L.+L, sonst. Verbindl., Kredite und Darlehen m. e. Laufzeit &lt; 1 Jahr, kurzfr. Rückstellungen) ist. 
Berechnung der Wesentlichkeit: In Anlehnung an die Wesentlichkeit im Rahmen der Jahresabschlussprüfung (IDW PS 250) wird die Wesentlichkeit als prozentualer Abschlag (1,00%) auf die Gesamtleistung berechnet. 
Die Wesentlichkeit ergibt sich erst, nachdem die GuV-Daten in der Tabelle eingetragen wurden.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</si>
</sst>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0"/>
      <name val="Arial"/>
    </font>
    <font>
      <sz val="10"/>
      <name val="Arial"/>
      <family val="2"/>
    </font>
    <font>
      <b/>
      <sz val="12"/>
      <name val="Arial"/>
      <family val="2"/>
    </font>
    <font>
      <sz val="12"/>
      <name val="Arial"/>
      <family val="2"/>
    </font>
    <font>
      <b/>
      <sz val="11"/>
      <name val="Arial"/>
      <family val="2"/>
    </font>
    <font>
      <i/>
      <sz val="10"/>
      <name val="Arial"/>
      <family val="2"/>
    </font>
    <font>
      <b/>
      <sz val="10"/>
      <name val="Arial"/>
      <family val="2"/>
    </font>
    <font>
      <sz val="6"/>
      <name val="Arial"/>
      <family val="2"/>
    </font>
    <font>
      <u/>
      <sz val="10"/>
      <name val="Arial"/>
      <family val="2"/>
    </font>
    <font>
      <b/>
      <sz val="10"/>
      <name val="Wingdings"/>
      <charset val="2"/>
    </font>
    <font>
      <sz val="10"/>
      <name val="Wingdings"/>
      <charset val="2"/>
    </font>
    <font>
      <sz val="8"/>
      <name val="Arial"/>
      <family val="2"/>
    </font>
    <font>
      <sz val="10"/>
      <color theme="1"/>
      <name val="Arial"/>
      <family val="2"/>
    </font>
    <font>
      <sz val="36"/>
      <name val="Wingdings"/>
      <charset val="2"/>
    </font>
    <font>
      <b/>
      <sz val="10"/>
      <color theme="0"/>
      <name val="Arial"/>
      <family val="2"/>
    </font>
    <font>
      <sz val="9"/>
      <color indexed="81"/>
      <name val="Segoe UI"/>
      <family val="2"/>
    </font>
    <font>
      <b/>
      <sz val="9"/>
      <color indexed="81"/>
      <name val="Segoe UI"/>
      <family val="2"/>
    </font>
    <font>
      <b/>
      <sz val="10"/>
      <color rgb="FFFF0000"/>
      <name val="Arial"/>
      <family val="2"/>
    </font>
  </fonts>
  <fills count="11">
    <fill>
      <patternFill patternType="none"/>
    </fill>
    <fill>
      <patternFill patternType="gray125"/>
    </fill>
    <fill>
      <patternFill patternType="solid">
        <fgColor rgb="FFFAEF0E"/>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5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264">
    <xf numFmtId="0" fontId="0" fillId="0" borderId="0" xfId="0"/>
    <xf numFmtId="3" fontId="1" fillId="2" borderId="6" xfId="0" applyNumberFormat="1" applyFont="1" applyFill="1" applyBorder="1" applyAlignment="1" applyProtection="1">
      <alignment vertical="top" wrapText="1"/>
      <protection locked="0"/>
    </xf>
    <xf numFmtId="3" fontId="1" fillId="2" borderId="18" xfId="0" applyNumberFormat="1" applyFont="1" applyFill="1" applyBorder="1" applyAlignment="1" applyProtection="1">
      <alignment vertical="top" wrapText="1"/>
      <protection locked="0"/>
    </xf>
    <xf numFmtId="3" fontId="1" fillId="0" borderId="19" xfId="0" applyNumberFormat="1" applyFont="1" applyBorder="1" applyAlignment="1" applyProtection="1">
      <alignment vertical="top" wrapText="1"/>
    </xf>
    <xf numFmtId="3" fontId="9" fillId="0" borderId="17" xfId="0" applyNumberFormat="1" applyFont="1" applyBorder="1" applyAlignment="1" applyProtection="1">
      <alignment vertical="top" wrapText="1"/>
    </xf>
    <xf numFmtId="3" fontId="1" fillId="3" borderId="20" xfId="0" applyNumberFormat="1" applyFont="1" applyFill="1" applyBorder="1" applyAlignment="1" applyProtection="1">
      <alignment vertical="top" wrapText="1"/>
      <protection locked="0"/>
    </xf>
    <xf numFmtId="3" fontId="10" fillId="4" borderId="6" xfId="0" applyNumberFormat="1" applyFont="1" applyFill="1" applyBorder="1" applyAlignment="1" applyProtection="1">
      <alignment horizontal="center" vertical="top" wrapText="1"/>
    </xf>
    <xf numFmtId="4" fontId="1" fillId="5" borderId="18" xfId="0" applyNumberFormat="1" applyFont="1" applyFill="1" applyBorder="1" applyAlignment="1" applyProtection="1">
      <alignment vertical="top" wrapText="1"/>
    </xf>
    <xf numFmtId="3" fontId="10" fillId="5" borderId="18" xfId="0" applyNumberFormat="1" applyFont="1" applyFill="1" applyBorder="1" applyAlignment="1" applyProtection="1">
      <alignment vertical="top" wrapText="1"/>
    </xf>
    <xf numFmtId="3" fontId="1" fillId="6" borderId="18" xfId="0" applyNumberFormat="1" applyFont="1" applyFill="1" applyBorder="1" applyAlignment="1" applyProtection="1">
      <alignment vertical="top" wrapText="1"/>
    </xf>
    <xf numFmtId="4" fontId="1" fillId="6" borderId="18" xfId="0" applyNumberFormat="1" applyFont="1" applyFill="1" applyBorder="1" applyAlignment="1" applyProtection="1">
      <alignment vertical="top" wrapText="1"/>
    </xf>
    <xf numFmtId="3" fontId="10" fillId="6" borderId="18" xfId="0" applyNumberFormat="1" applyFont="1" applyFill="1" applyBorder="1" applyAlignment="1" applyProtection="1">
      <alignment vertical="top" wrapText="1"/>
    </xf>
    <xf numFmtId="3" fontId="11" fillId="0" borderId="0" xfId="0" applyNumberFormat="1" applyFont="1" applyAlignment="1" applyProtection="1">
      <alignment vertical="top" wrapText="1"/>
    </xf>
    <xf numFmtId="3" fontId="5" fillId="2" borderId="18" xfId="0" applyNumberFormat="1" applyFont="1" applyFill="1" applyBorder="1" applyAlignment="1" applyProtection="1">
      <alignment vertical="top" wrapText="1"/>
      <protection locked="0"/>
    </xf>
    <xf numFmtId="3" fontId="5" fillId="0" borderId="19" xfId="0" applyNumberFormat="1" applyFont="1" applyBorder="1" applyAlignment="1" applyProtection="1">
      <alignment vertical="top" wrapText="1"/>
    </xf>
    <xf numFmtId="3" fontId="5" fillId="3" borderId="20" xfId="0" applyNumberFormat="1" applyFont="1" applyFill="1" applyBorder="1" applyAlignment="1" applyProtection="1">
      <alignment vertical="top" wrapText="1"/>
      <protection locked="0"/>
    </xf>
    <xf numFmtId="3" fontId="1" fillId="0" borderId="24" xfId="0" applyNumberFormat="1" applyFont="1" applyBorder="1" applyAlignment="1" applyProtection="1">
      <alignment vertical="top" wrapText="1"/>
    </xf>
    <xf numFmtId="3" fontId="6" fillId="7" borderId="28" xfId="0" applyNumberFormat="1" applyFont="1" applyFill="1" applyBorder="1" applyAlignment="1" applyProtection="1">
      <alignment vertical="top" wrapText="1"/>
    </xf>
    <xf numFmtId="3" fontId="6" fillId="7" borderId="29" xfId="0" applyNumberFormat="1" applyFont="1" applyFill="1" applyBorder="1" applyAlignment="1" applyProtection="1">
      <alignment vertical="top" wrapText="1"/>
    </xf>
    <xf numFmtId="3" fontId="6" fillId="7" borderId="30" xfId="0" applyNumberFormat="1" applyFont="1" applyFill="1" applyBorder="1" applyAlignment="1" applyProtection="1">
      <alignment vertical="top" wrapText="1"/>
    </xf>
    <xf numFmtId="3" fontId="6" fillId="7" borderId="31" xfId="0" applyNumberFormat="1" applyFont="1" applyFill="1" applyBorder="1" applyAlignment="1" applyProtection="1">
      <alignment vertical="top" wrapText="1"/>
    </xf>
    <xf numFmtId="4" fontId="1" fillId="8" borderId="18" xfId="0" applyNumberFormat="1" applyFont="1" applyFill="1" applyBorder="1" applyAlignment="1" applyProtection="1">
      <alignment vertical="top" wrapText="1"/>
    </xf>
    <xf numFmtId="3" fontId="1" fillId="8" borderId="18" xfId="0" applyNumberFormat="1" applyFont="1" applyFill="1" applyBorder="1" applyAlignment="1" applyProtection="1">
      <alignment vertical="top" wrapText="1"/>
    </xf>
    <xf numFmtId="3" fontId="1" fillId="2" borderId="14" xfId="0" applyNumberFormat="1" applyFont="1" applyFill="1" applyBorder="1" applyAlignment="1" applyProtection="1">
      <alignment vertical="top" wrapText="1"/>
      <protection locked="0"/>
    </xf>
    <xf numFmtId="3" fontId="1" fillId="2" borderId="32" xfId="0" applyNumberFormat="1" applyFont="1" applyFill="1" applyBorder="1" applyAlignment="1" applyProtection="1">
      <alignment vertical="top" wrapText="1"/>
      <protection locked="0"/>
    </xf>
    <xf numFmtId="3" fontId="1" fillId="0" borderId="33" xfId="0" applyNumberFormat="1" applyFont="1" applyBorder="1" applyAlignment="1" applyProtection="1">
      <alignment vertical="top" wrapText="1"/>
    </xf>
    <xf numFmtId="3" fontId="1" fillId="3" borderId="34" xfId="0" applyNumberFormat="1" applyFont="1" applyFill="1" applyBorder="1" applyAlignment="1" applyProtection="1">
      <alignment vertical="top" wrapText="1"/>
      <protection locked="0"/>
    </xf>
    <xf numFmtId="3" fontId="1" fillId="2" borderId="23" xfId="0" applyNumberFormat="1" applyFont="1" applyFill="1" applyBorder="1" applyAlignment="1" applyProtection="1">
      <alignment vertical="top" wrapText="1"/>
      <protection locked="0"/>
    </xf>
    <xf numFmtId="3" fontId="1" fillId="3" borderId="25" xfId="0" applyNumberFormat="1" applyFont="1" applyFill="1" applyBorder="1" applyAlignment="1" applyProtection="1">
      <alignment vertical="top" wrapText="1"/>
      <protection locked="0"/>
    </xf>
    <xf numFmtId="3" fontId="1" fillId="0" borderId="35" xfId="0" applyNumberFormat="1" applyFont="1" applyBorder="1" applyAlignment="1" applyProtection="1">
      <alignment vertical="top" wrapText="1"/>
    </xf>
    <xf numFmtId="3" fontId="1" fillId="3" borderId="36" xfId="0" applyNumberFormat="1" applyFont="1" applyFill="1" applyBorder="1" applyAlignment="1" applyProtection="1">
      <alignment vertical="top" wrapText="1"/>
      <protection locked="0"/>
    </xf>
    <xf numFmtId="3" fontId="6" fillId="0" borderId="0" xfId="0" applyNumberFormat="1" applyFont="1" applyFill="1" applyBorder="1" applyAlignment="1" applyProtection="1">
      <alignment vertical="top" wrapText="1"/>
    </xf>
    <xf numFmtId="3" fontId="10" fillId="0" borderId="0" xfId="0" applyNumberFormat="1" applyFont="1" applyFill="1" applyBorder="1" applyAlignment="1" applyProtection="1">
      <alignment vertical="top" wrapText="1"/>
    </xf>
    <xf numFmtId="4" fontId="1" fillId="0" borderId="0" xfId="0" applyNumberFormat="1" applyFont="1" applyFill="1" applyBorder="1" applyAlignment="1" applyProtection="1">
      <alignment vertical="top" wrapText="1"/>
    </xf>
    <xf numFmtId="3" fontId="1" fillId="0" borderId="0" xfId="0" applyNumberFormat="1" applyFont="1" applyFill="1" applyBorder="1" applyAlignment="1" applyProtection="1">
      <alignment vertical="top" wrapText="1"/>
    </xf>
    <xf numFmtId="3" fontId="11" fillId="0" borderId="0" xfId="0" applyNumberFormat="1" applyFont="1" applyFill="1" applyAlignment="1" applyProtection="1">
      <alignment vertical="top" wrapText="1"/>
    </xf>
    <xf numFmtId="3" fontId="1" fillId="0" borderId="22" xfId="0" applyNumberFormat="1" applyFont="1" applyBorder="1" applyAlignment="1" applyProtection="1">
      <alignment horizontal="center" vertical="top" wrapText="1"/>
    </xf>
    <xf numFmtId="3" fontId="1" fillId="0" borderId="4" xfId="0" applyNumberFormat="1" applyFont="1" applyFill="1" applyBorder="1" applyAlignment="1" applyProtection="1">
      <alignment vertical="top" wrapText="1"/>
    </xf>
    <xf numFmtId="3" fontId="1" fillId="2" borderId="45" xfId="0" applyNumberFormat="1" applyFont="1" applyFill="1" applyBorder="1" applyAlignment="1" applyProtection="1">
      <alignment vertical="top" wrapText="1"/>
      <protection locked="0"/>
    </xf>
    <xf numFmtId="3" fontId="1" fillId="2" borderId="47" xfId="0" applyNumberFormat="1" applyFont="1" applyFill="1" applyBorder="1" applyAlignment="1" applyProtection="1">
      <alignment vertical="top" wrapText="1"/>
      <protection locked="0"/>
    </xf>
    <xf numFmtId="3" fontId="1" fillId="0" borderId="46" xfId="0" applyNumberFormat="1" applyFont="1" applyBorder="1" applyAlignment="1" applyProtection="1">
      <alignment vertical="top" wrapText="1"/>
    </xf>
    <xf numFmtId="3" fontId="12" fillId="3" borderId="15" xfId="0" applyNumberFormat="1" applyFont="1" applyFill="1" applyBorder="1" applyAlignment="1" applyProtection="1">
      <alignment vertical="top" wrapText="1"/>
      <protection locked="0"/>
    </xf>
    <xf numFmtId="3" fontId="1" fillId="0" borderId="39" xfId="0" applyNumberFormat="1" applyFont="1" applyFill="1" applyBorder="1" applyAlignment="1" applyProtection="1">
      <alignment vertical="top" wrapText="1"/>
    </xf>
    <xf numFmtId="3" fontId="1" fillId="3" borderId="15" xfId="0" applyNumberFormat="1" applyFont="1" applyFill="1" applyBorder="1" applyAlignment="1" applyProtection="1">
      <alignment vertical="top" wrapText="1"/>
      <protection locked="0"/>
    </xf>
    <xf numFmtId="4" fontId="1" fillId="0" borderId="18" xfId="0" applyNumberFormat="1" applyFont="1" applyFill="1" applyBorder="1" applyAlignment="1" applyProtection="1">
      <alignment vertical="top" wrapText="1"/>
    </xf>
    <xf numFmtId="3" fontId="1" fillId="0" borderId="18" xfId="0" applyNumberFormat="1" applyFont="1" applyFill="1" applyBorder="1" applyAlignment="1" applyProtection="1">
      <alignment vertical="top" wrapText="1"/>
    </xf>
    <xf numFmtId="3" fontId="10" fillId="0" borderId="6" xfId="0" applyNumberFormat="1" applyFont="1" applyFill="1" applyBorder="1" applyAlignment="1" applyProtection="1">
      <alignment vertical="top" wrapText="1"/>
    </xf>
    <xf numFmtId="3" fontId="1" fillId="0" borderId="37" xfId="0" applyNumberFormat="1" applyFont="1" applyBorder="1" applyAlignment="1" applyProtection="1">
      <alignment horizontal="center" vertical="top" wrapText="1"/>
    </xf>
    <xf numFmtId="3" fontId="1" fillId="0" borderId="38" xfId="0" applyNumberFormat="1" applyFont="1" applyBorder="1" applyAlignment="1" applyProtection="1">
      <alignment horizontal="center" vertical="top" wrapText="1"/>
    </xf>
    <xf numFmtId="3" fontId="1" fillId="0" borderId="38" xfId="0" applyNumberFormat="1" applyFont="1" applyBorder="1" applyAlignment="1" applyProtection="1">
      <alignment horizontal="center"/>
    </xf>
    <xf numFmtId="3" fontId="6" fillId="0" borderId="18" xfId="0" applyNumberFormat="1" applyFont="1" applyFill="1" applyBorder="1" applyAlignment="1" applyProtection="1">
      <alignment horizontal="center"/>
    </xf>
    <xf numFmtId="164" fontId="1" fillId="6" borderId="18" xfId="1" applyNumberFormat="1" applyFont="1" applyFill="1" applyBorder="1" applyAlignment="1" applyProtection="1">
      <alignment vertical="top" wrapText="1"/>
    </xf>
    <xf numFmtId="4" fontId="1" fillId="6" borderId="18" xfId="1" applyNumberFormat="1" applyFont="1" applyFill="1" applyBorder="1" applyProtection="1"/>
    <xf numFmtId="3" fontId="1" fillId="6" borderId="18" xfId="1" applyNumberFormat="1" applyFont="1" applyFill="1" applyBorder="1" applyAlignment="1" applyProtection="1">
      <alignment vertical="top" wrapText="1"/>
    </xf>
    <xf numFmtId="3" fontId="11" fillId="0" borderId="0" xfId="1" applyNumberFormat="1" applyFont="1" applyAlignment="1" applyProtection="1">
      <alignment vertical="top" wrapText="1"/>
    </xf>
    <xf numFmtId="3" fontId="1" fillId="0" borderId="21" xfId="0" applyNumberFormat="1" applyFont="1" applyFill="1" applyBorder="1" applyAlignment="1" applyProtection="1">
      <alignment vertical="top" wrapText="1"/>
    </xf>
    <xf numFmtId="3" fontId="6" fillId="0" borderId="0" xfId="0" applyNumberFormat="1" applyFont="1" applyFill="1" applyBorder="1" applyAlignment="1" applyProtection="1">
      <alignment horizontal="right" vertical="top" wrapText="1"/>
    </xf>
    <xf numFmtId="3" fontId="6" fillId="0" borderId="10" xfId="0" applyNumberFormat="1" applyFont="1" applyFill="1" applyBorder="1" applyAlignment="1" applyProtection="1">
      <alignment horizontal="center"/>
    </xf>
    <xf numFmtId="3" fontId="6" fillId="0" borderId="0" xfId="0" applyNumberFormat="1" applyFont="1" applyFill="1" applyBorder="1" applyAlignment="1" applyProtection="1">
      <alignment vertical="top"/>
    </xf>
    <xf numFmtId="3" fontId="9" fillId="0" borderId="0" xfId="0" applyNumberFormat="1" applyFont="1" applyFill="1" applyBorder="1" applyAlignment="1" applyProtection="1">
      <alignment vertical="top"/>
    </xf>
    <xf numFmtId="3" fontId="10" fillId="0" borderId="0" xfId="0" applyNumberFormat="1" applyFont="1" applyFill="1" applyBorder="1" applyAlignment="1" applyProtection="1">
      <alignment vertical="top"/>
    </xf>
    <xf numFmtId="4" fontId="1" fillId="0" borderId="0" xfId="0" applyNumberFormat="1" applyFont="1" applyFill="1" applyBorder="1" applyAlignment="1" applyProtection="1">
      <alignment vertical="top"/>
    </xf>
    <xf numFmtId="3" fontId="1" fillId="0" borderId="0" xfId="0" applyNumberFormat="1" applyFont="1" applyFill="1" applyBorder="1" applyAlignment="1" applyProtection="1">
      <alignment vertical="top"/>
    </xf>
    <xf numFmtId="3" fontId="11" fillId="0" borderId="0" xfId="1" applyNumberFormat="1" applyFont="1" applyFill="1" applyAlignment="1" applyProtection="1">
      <alignment vertical="top"/>
    </xf>
    <xf numFmtId="3" fontId="14" fillId="9" borderId="16" xfId="0" applyNumberFormat="1" applyFont="1" applyFill="1" applyBorder="1" applyAlignment="1" applyProtection="1">
      <alignment horizontal="left" vertical="top" wrapText="1"/>
    </xf>
    <xf numFmtId="3" fontId="14" fillId="9" borderId="5" xfId="0" applyNumberFormat="1" applyFont="1" applyFill="1" applyBorder="1" applyAlignment="1" applyProtection="1">
      <alignment horizontal="left" vertical="top" wrapText="1"/>
    </xf>
    <xf numFmtId="3" fontId="14" fillId="9" borderId="17" xfId="0" applyNumberFormat="1" applyFont="1" applyFill="1" applyBorder="1" applyAlignment="1" applyProtection="1">
      <alignment horizontal="left" vertical="top" wrapText="1"/>
    </xf>
    <xf numFmtId="3" fontId="11" fillId="0" borderId="0" xfId="1" applyNumberFormat="1" applyFont="1" applyAlignment="1" applyProtection="1">
      <alignment vertical="top"/>
    </xf>
    <xf numFmtId="3" fontId="1" fillId="0" borderId="38" xfId="0" applyNumberFormat="1" applyFont="1" applyBorder="1" applyAlignment="1" applyProtection="1">
      <alignment vertical="top" wrapText="1"/>
    </xf>
    <xf numFmtId="3" fontId="11" fillId="0" borderId="0" xfId="0" applyNumberFormat="1" applyFont="1" applyAlignment="1" applyProtection="1">
      <alignment vertical="top"/>
    </xf>
    <xf numFmtId="3" fontId="6" fillId="0" borderId="37" xfId="0" applyNumberFormat="1" applyFont="1" applyBorder="1" applyAlignment="1" applyProtection="1">
      <alignment horizontal="center" vertical="top" wrapText="1"/>
    </xf>
    <xf numFmtId="3" fontId="7" fillId="0" borderId="52" xfId="0" applyNumberFormat="1" applyFont="1" applyBorder="1" applyAlignment="1" applyProtection="1">
      <alignment horizontal="center" vertical="top" wrapText="1"/>
    </xf>
    <xf numFmtId="3" fontId="7" fillId="0" borderId="39" xfId="0" applyNumberFormat="1" applyFont="1" applyBorder="1" applyAlignment="1" applyProtection="1">
      <alignment horizontal="center" vertical="top" wrapText="1"/>
    </xf>
    <xf numFmtId="3" fontId="7" fillId="0" borderId="0" xfId="0" applyNumberFormat="1" applyFont="1" applyBorder="1" applyAlignment="1" applyProtection="1">
      <alignment horizontal="center" vertical="top" wrapText="1"/>
    </xf>
    <xf numFmtId="0" fontId="6" fillId="0" borderId="0" xfId="0" applyFont="1" applyFill="1" applyBorder="1" applyAlignment="1" applyProtection="1">
      <alignment horizontal="right" vertical="top" wrapText="1"/>
    </xf>
    <xf numFmtId="3" fontId="6" fillId="0" borderId="53" xfId="0" applyNumberFormat="1" applyFont="1" applyFill="1" applyBorder="1" applyAlignment="1" applyProtection="1">
      <alignment horizontal="center"/>
    </xf>
    <xf numFmtId="3" fontId="9" fillId="0" borderId="27" xfId="0" applyNumberFormat="1" applyFont="1" applyBorder="1" applyAlignment="1" applyProtection="1">
      <alignment vertical="top" wrapText="1"/>
    </xf>
    <xf numFmtId="3" fontId="1" fillId="0" borderId="18" xfId="0" applyNumberFormat="1" applyFont="1" applyFill="1" applyBorder="1" applyAlignment="1" applyProtection="1">
      <alignment horizontal="center" vertical="top" wrapText="1"/>
    </xf>
    <xf numFmtId="3" fontId="1" fillId="0" borderId="43" xfId="0" applyNumberFormat="1" applyFont="1" applyFill="1" applyBorder="1" applyAlignment="1" applyProtection="1">
      <alignment vertical="top"/>
    </xf>
    <xf numFmtId="3" fontId="1" fillId="2" borderId="5" xfId="0" applyNumberFormat="1" applyFont="1" applyFill="1" applyBorder="1" applyAlignment="1" applyProtection="1">
      <alignment horizontal="left" vertical="top" wrapText="1"/>
      <protection locked="0"/>
    </xf>
    <xf numFmtId="3" fontId="6" fillId="0" borderId="0" xfId="0" applyNumberFormat="1" applyFont="1" applyBorder="1" applyAlignment="1" applyProtection="1">
      <alignment vertical="top" wrapText="1"/>
    </xf>
    <xf numFmtId="3" fontId="6" fillId="0" borderId="16" xfId="0" applyNumberFormat="1" applyFont="1" applyBorder="1" applyAlignment="1" applyProtection="1">
      <alignment horizontal="center" vertical="top" wrapText="1"/>
    </xf>
    <xf numFmtId="3" fontId="6" fillId="0" borderId="5" xfId="0" applyNumberFormat="1" applyFont="1" applyBorder="1" applyAlignment="1" applyProtection="1">
      <alignment horizontal="center" vertical="top" wrapText="1"/>
    </xf>
    <xf numFmtId="3" fontId="6" fillId="0" borderId="17" xfId="0" applyNumberFormat="1" applyFont="1" applyBorder="1" applyAlignment="1" applyProtection="1">
      <alignment horizontal="center" vertical="top" wrapText="1"/>
    </xf>
    <xf numFmtId="3" fontId="6" fillId="0" borderId="54" xfId="0" applyNumberFormat="1" applyFont="1" applyBorder="1" applyAlignment="1" applyProtection="1">
      <alignment horizontal="center" vertical="top" wrapText="1"/>
    </xf>
    <xf numFmtId="3" fontId="6" fillId="0" borderId="25" xfId="0" applyNumberFormat="1" applyFont="1" applyBorder="1" applyAlignment="1" applyProtection="1">
      <alignment horizontal="center" vertical="top" wrapText="1"/>
    </xf>
    <xf numFmtId="3" fontId="6" fillId="0" borderId="22" xfId="0" applyNumberFormat="1" applyFont="1" applyBorder="1" applyAlignment="1" applyProtection="1">
      <alignment horizontal="center" vertical="top" wrapText="1"/>
    </xf>
    <xf numFmtId="3" fontId="9" fillId="0" borderId="22" xfId="0" applyNumberFormat="1" applyFont="1" applyBorder="1" applyAlignment="1" applyProtection="1">
      <alignment vertical="top" wrapText="1"/>
    </xf>
    <xf numFmtId="3" fontId="10" fillId="4" borderId="14" xfId="0" applyNumberFormat="1" applyFont="1" applyFill="1" applyBorder="1" applyAlignment="1" applyProtection="1">
      <alignment horizontal="center" vertical="top" wrapText="1"/>
    </xf>
    <xf numFmtId="4" fontId="1" fillId="5" borderId="32" xfId="0" applyNumberFormat="1" applyFont="1" applyFill="1" applyBorder="1" applyAlignment="1" applyProtection="1">
      <alignment vertical="top" wrapText="1"/>
    </xf>
    <xf numFmtId="3" fontId="10" fillId="5" borderId="6" xfId="0" applyNumberFormat="1" applyFont="1" applyFill="1" applyBorder="1" applyAlignment="1" applyProtection="1">
      <alignment vertical="top" wrapText="1"/>
    </xf>
    <xf numFmtId="4" fontId="1" fillId="8" borderId="32" xfId="0" applyNumberFormat="1" applyFont="1" applyFill="1" applyBorder="1" applyAlignment="1" applyProtection="1">
      <alignment vertical="top" wrapText="1"/>
    </xf>
    <xf numFmtId="4" fontId="1" fillId="5" borderId="33" xfId="0" applyNumberFormat="1" applyFont="1" applyFill="1" applyBorder="1" applyAlignment="1" applyProtection="1">
      <alignment vertical="top" wrapText="1"/>
    </xf>
    <xf numFmtId="4" fontId="1" fillId="5" borderId="19" xfId="0" applyNumberFormat="1" applyFont="1" applyFill="1" applyBorder="1" applyAlignment="1" applyProtection="1">
      <alignment vertical="top" wrapText="1"/>
    </xf>
    <xf numFmtId="3" fontId="9" fillId="0" borderId="13" xfId="0" applyNumberFormat="1" applyFont="1" applyBorder="1" applyAlignment="1" applyProtection="1">
      <alignment vertical="top" wrapText="1"/>
    </xf>
    <xf numFmtId="3" fontId="6" fillId="0" borderId="51" xfId="0" applyNumberFormat="1" applyFont="1" applyFill="1" applyBorder="1" applyAlignment="1" applyProtection="1">
      <alignment vertical="top" wrapText="1"/>
    </xf>
    <xf numFmtId="3" fontId="6" fillId="0" borderId="27" xfId="0" applyNumberFormat="1" applyFont="1" applyFill="1" applyBorder="1" applyAlignment="1" applyProtection="1">
      <alignment vertical="top" wrapText="1"/>
    </xf>
    <xf numFmtId="3" fontId="9" fillId="0" borderId="41" xfId="0" applyNumberFormat="1" applyFont="1" applyFill="1" applyBorder="1" applyAlignment="1" applyProtection="1">
      <alignment vertical="top" wrapText="1"/>
    </xf>
    <xf numFmtId="164" fontId="1" fillId="0" borderId="35" xfId="0" applyNumberFormat="1" applyFont="1" applyBorder="1" applyAlignment="1" applyProtection="1">
      <alignment vertical="top" wrapText="1"/>
    </xf>
    <xf numFmtId="3" fontId="1" fillId="2" borderId="54" xfId="0" applyNumberFormat="1" applyFont="1" applyFill="1" applyBorder="1" applyAlignment="1" applyProtection="1">
      <alignment vertical="top" wrapText="1"/>
      <protection locked="0"/>
    </xf>
    <xf numFmtId="3" fontId="1" fillId="2" borderId="53" xfId="0" applyNumberFormat="1" applyFont="1" applyFill="1" applyBorder="1" applyAlignment="1" applyProtection="1">
      <alignment vertical="top" wrapText="1"/>
      <protection locked="0"/>
    </xf>
    <xf numFmtId="3" fontId="1" fillId="0" borderId="50" xfId="0" applyNumberFormat="1" applyFont="1" applyFill="1" applyBorder="1" applyAlignment="1" applyProtection="1">
      <alignment vertical="top" wrapText="1"/>
    </xf>
    <xf numFmtId="3" fontId="1" fillId="0" borderId="49" xfId="0" applyNumberFormat="1" applyFont="1" applyBorder="1" applyAlignment="1" applyProtection="1">
      <alignment vertical="top" wrapText="1"/>
    </xf>
    <xf numFmtId="3" fontId="1" fillId="0" borderId="7" xfId="0" applyNumberFormat="1" applyFont="1" applyBorder="1" applyAlignment="1" applyProtection="1">
      <alignment vertical="top" wrapText="1"/>
    </xf>
    <xf numFmtId="3" fontId="9" fillId="0" borderId="20" xfId="0" applyNumberFormat="1" applyFont="1" applyBorder="1" applyAlignment="1" applyProtection="1">
      <alignment vertical="top" wrapText="1"/>
    </xf>
    <xf numFmtId="164" fontId="1" fillId="10" borderId="0" xfId="0" applyNumberFormat="1" applyFont="1" applyFill="1" applyBorder="1" applyAlignment="1" applyProtection="1">
      <alignment vertical="top" wrapText="1"/>
    </xf>
    <xf numFmtId="3" fontId="1" fillId="10" borderId="22" xfId="0" applyNumberFormat="1" applyFont="1" applyFill="1" applyBorder="1" applyAlignment="1" applyProtection="1">
      <alignment vertical="top" wrapText="1"/>
    </xf>
    <xf numFmtId="3" fontId="1" fillId="10" borderId="43" xfId="0" applyNumberFormat="1" applyFont="1" applyFill="1" applyBorder="1" applyAlignment="1" applyProtection="1">
      <alignment vertical="top" wrapText="1"/>
    </xf>
    <xf numFmtId="3" fontId="1" fillId="10" borderId="4" xfId="0" applyNumberFormat="1" applyFont="1" applyFill="1" applyBorder="1" applyAlignment="1" applyProtection="1">
      <alignment vertical="top" wrapText="1"/>
    </xf>
    <xf numFmtId="3" fontId="1" fillId="10" borderId="44" xfId="0" applyNumberFormat="1" applyFont="1" applyFill="1" applyBorder="1" applyAlignment="1" applyProtection="1">
      <alignment vertical="top" wrapText="1"/>
    </xf>
    <xf numFmtId="164" fontId="1" fillId="10" borderId="55" xfId="0" applyNumberFormat="1" applyFont="1" applyFill="1" applyBorder="1" applyAlignment="1" applyProtection="1">
      <alignment vertical="top" wrapText="1"/>
    </xf>
    <xf numFmtId="3" fontId="1" fillId="0" borderId="22" xfId="0" applyNumberFormat="1" applyFont="1" applyBorder="1" applyAlignment="1" applyProtection="1">
      <alignment vertical="top" wrapText="1"/>
    </xf>
    <xf numFmtId="3" fontId="1" fillId="0" borderId="0" xfId="0" applyNumberFormat="1" applyFont="1" applyBorder="1" applyAlignment="1" applyProtection="1">
      <alignment vertical="top" wrapText="1"/>
    </xf>
    <xf numFmtId="3" fontId="5" fillId="10" borderId="17" xfId="0" applyNumberFormat="1" applyFont="1" applyFill="1" applyBorder="1" applyAlignment="1" applyProtection="1">
      <alignment vertical="top" wrapText="1"/>
    </xf>
    <xf numFmtId="3" fontId="1" fillId="0" borderId="0" xfId="0" applyNumberFormat="1" applyFont="1" applyAlignment="1" applyProtection="1">
      <alignment vertical="top" wrapText="1"/>
    </xf>
    <xf numFmtId="3" fontId="11" fillId="0" borderId="0" xfId="0" applyNumberFormat="1" applyFont="1" applyBorder="1" applyAlignment="1" applyProtection="1">
      <alignment vertical="top" wrapText="1"/>
    </xf>
    <xf numFmtId="3" fontId="1" fillId="0" borderId="0" xfId="0" applyNumberFormat="1" applyFont="1" applyAlignment="1" applyProtection="1">
      <alignment vertical="top"/>
    </xf>
    <xf numFmtId="0" fontId="0" fillId="0" borderId="0" xfId="0" applyAlignment="1" applyProtection="1">
      <alignment vertical="top"/>
    </xf>
    <xf numFmtId="3" fontId="1" fillId="0" borderId="39" xfId="0" applyNumberFormat="1" applyFont="1" applyBorder="1" applyAlignment="1" applyProtection="1">
      <alignment vertical="top" wrapText="1"/>
    </xf>
    <xf numFmtId="3" fontId="1" fillId="0" borderId="0" xfId="0" applyNumberFormat="1" applyFont="1" applyFill="1" applyAlignment="1" applyProtection="1">
      <alignment horizontal="right" vertical="top" wrapText="1"/>
    </xf>
    <xf numFmtId="3" fontId="1" fillId="0" borderId="0" xfId="0" applyNumberFormat="1" applyFont="1" applyFill="1" applyAlignment="1" applyProtection="1">
      <alignment vertical="top" wrapText="1"/>
    </xf>
    <xf numFmtId="3" fontId="8" fillId="0" borderId="0" xfId="0" applyNumberFormat="1" applyFont="1" applyBorder="1" applyAlignment="1" applyProtection="1">
      <alignment vertical="top" wrapText="1"/>
    </xf>
    <xf numFmtId="3" fontId="8" fillId="0" borderId="0" xfId="0" applyNumberFormat="1" applyFont="1" applyAlignment="1" applyProtection="1">
      <alignment vertical="top" wrapText="1"/>
    </xf>
    <xf numFmtId="3" fontId="5" fillId="0" borderId="0" xfId="0" applyNumberFormat="1" applyFont="1" applyAlignment="1" applyProtection="1">
      <alignment vertical="top" wrapText="1"/>
    </xf>
    <xf numFmtId="3" fontId="6" fillId="0" borderId="0" xfId="0" applyNumberFormat="1" applyFont="1" applyAlignment="1" applyProtection="1">
      <alignment vertical="top" wrapText="1"/>
    </xf>
    <xf numFmtId="3" fontId="6" fillId="0" borderId="0" xfId="0" applyNumberFormat="1" applyFont="1" applyFill="1" applyAlignment="1" applyProtection="1">
      <alignment vertical="top" wrapText="1"/>
    </xf>
    <xf numFmtId="3" fontId="5" fillId="0" borderId="0" xfId="0" applyNumberFormat="1" applyFont="1" applyFill="1" applyAlignment="1" applyProtection="1">
      <alignment vertical="top" wrapText="1"/>
    </xf>
    <xf numFmtId="3" fontId="1" fillId="6" borderId="0" xfId="0" applyNumberFormat="1" applyFont="1" applyFill="1" applyAlignment="1" applyProtection="1">
      <alignment vertical="top"/>
    </xf>
    <xf numFmtId="0" fontId="1" fillId="6" borderId="0" xfId="1" applyFill="1" applyAlignment="1" applyProtection="1">
      <alignment vertical="top" wrapText="1"/>
    </xf>
    <xf numFmtId="0" fontId="1" fillId="0" borderId="0" xfId="1" applyAlignment="1" applyProtection="1">
      <alignment vertical="top" wrapText="1"/>
    </xf>
    <xf numFmtId="3" fontId="1" fillId="0" borderId="0" xfId="1" applyNumberFormat="1" applyFont="1" applyAlignment="1" applyProtection="1">
      <alignment vertical="top" wrapText="1"/>
    </xf>
    <xf numFmtId="3" fontId="1" fillId="6" borderId="0" xfId="0" applyNumberFormat="1" applyFont="1" applyFill="1" applyAlignment="1" applyProtection="1">
      <alignment horizontal="center" vertical="top" wrapText="1"/>
    </xf>
    <xf numFmtId="3" fontId="1" fillId="0" borderId="0" xfId="1" applyNumberFormat="1" applyFont="1" applyAlignment="1" applyProtection="1">
      <alignment vertical="top"/>
    </xf>
    <xf numFmtId="3" fontId="1" fillId="6" borderId="0" xfId="0" applyNumberFormat="1" applyFont="1" applyFill="1" applyAlignment="1" applyProtection="1">
      <alignment vertical="top" wrapText="1"/>
    </xf>
    <xf numFmtId="9" fontId="1" fillId="0" borderId="0" xfId="0" applyNumberFormat="1" applyFont="1" applyAlignment="1" applyProtection="1">
      <alignment vertical="top" wrapText="1"/>
    </xf>
    <xf numFmtId="3" fontId="6" fillId="0" borderId="0" xfId="0" applyNumberFormat="1" applyFont="1" applyFill="1" applyAlignment="1" applyProtection="1">
      <alignment vertical="top"/>
    </xf>
    <xf numFmtId="3" fontId="6" fillId="0" borderId="0" xfId="0" applyNumberFormat="1" applyFont="1" applyAlignment="1" applyProtection="1">
      <alignment vertical="top"/>
    </xf>
    <xf numFmtId="0" fontId="0" fillId="0" borderId="0" xfId="0" applyBorder="1" applyAlignment="1" applyProtection="1">
      <alignment vertical="top"/>
    </xf>
    <xf numFmtId="3" fontId="1" fillId="0" borderId="38" xfId="0" applyNumberFormat="1" applyFont="1" applyBorder="1" applyAlignment="1" applyProtection="1">
      <alignment vertical="top"/>
    </xf>
    <xf numFmtId="49" fontId="1" fillId="0" borderId="38" xfId="0" applyNumberFormat="1" applyFont="1" applyBorder="1" applyAlignment="1" applyProtection="1">
      <alignment vertical="top" wrapText="1"/>
    </xf>
    <xf numFmtId="3" fontId="5" fillId="2" borderId="6" xfId="0" applyNumberFormat="1" applyFont="1" applyFill="1" applyBorder="1" applyAlignment="1" applyProtection="1">
      <alignment vertical="top" wrapText="1"/>
      <protection locked="0"/>
    </xf>
    <xf numFmtId="3" fontId="1" fillId="2" borderId="9" xfId="0" applyNumberFormat="1" applyFont="1" applyFill="1" applyBorder="1" applyAlignment="1" applyProtection="1">
      <alignment vertical="top" wrapText="1"/>
      <protection locked="0"/>
    </xf>
    <xf numFmtId="3" fontId="1" fillId="2" borderId="40" xfId="0" applyNumberFormat="1" applyFont="1" applyFill="1" applyBorder="1" applyAlignment="1" applyProtection="1">
      <alignment vertical="top" wrapText="1"/>
      <protection locked="0"/>
    </xf>
    <xf numFmtId="3" fontId="1" fillId="2" borderId="20" xfId="0" applyNumberFormat="1" applyFont="1" applyFill="1" applyBorder="1" applyAlignment="1" applyProtection="1">
      <alignment vertical="top" wrapText="1"/>
      <protection locked="0"/>
    </xf>
    <xf numFmtId="3" fontId="1" fillId="2" borderId="15" xfId="0" applyNumberFormat="1" applyFont="1" applyFill="1" applyBorder="1" applyAlignment="1" applyProtection="1">
      <alignment vertical="top" wrapText="1"/>
      <protection locked="0"/>
    </xf>
    <xf numFmtId="164" fontId="12" fillId="2" borderId="6" xfId="0" applyNumberFormat="1" applyFont="1" applyFill="1" applyBorder="1" applyAlignment="1" applyProtection="1">
      <alignment vertical="top" wrapText="1"/>
      <protection locked="0"/>
    </xf>
    <xf numFmtId="164" fontId="12" fillId="2" borderId="18" xfId="0" applyNumberFormat="1" applyFont="1" applyFill="1" applyBorder="1" applyAlignment="1" applyProtection="1">
      <alignment vertical="top" wrapText="1"/>
      <protection locked="0"/>
    </xf>
    <xf numFmtId="164" fontId="1" fillId="3" borderId="20" xfId="0" applyNumberFormat="1" applyFont="1" applyFill="1" applyBorder="1" applyAlignment="1" applyProtection="1">
      <alignment vertical="top" wrapText="1"/>
      <protection locked="0"/>
    </xf>
    <xf numFmtId="3" fontId="9" fillId="0" borderId="36" xfId="0" applyNumberFormat="1" applyFont="1" applyBorder="1" applyAlignment="1" applyProtection="1">
      <alignment vertical="top" wrapText="1"/>
    </xf>
    <xf numFmtId="3" fontId="9" fillId="0" borderId="56" xfId="0" applyNumberFormat="1" applyFont="1" applyBorder="1" applyAlignment="1" applyProtection="1">
      <alignment vertical="top" wrapText="1"/>
    </xf>
    <xf numFmtId="3" fontId="9" fillId="0" borderId="42" xfId="0" applyNumberFormat="1" applyFont="1" applyBorder="1" applyAlignment="1" applyProtection="1">
      <alignment vertical="top" wrapText="1"/>
    </xf>
    <xf numFmtId="3" fontId="9" fillId="0" borderId="34" xfId="0" applyNumberFormat="1" applyFont="1" applyBorder="1" applyAlignment="1" applyProtection="1">
      <alignment vertical="top" wrapText="1"/>
    </xf>
    <xf numFmtId="3" fontId="17" fillId="10" borderId="0" xfId="0" applyNumberFormat="1" applyFont="1" applyFill="1" applyBorder="1" applyAlignment="1" applyProtection="1">
      <alignment horizontal="center" vertical="center" wrapText="1"/>
    </xf>
    <xf numFmtId="3" fontId="17" fillId="10" borderId="0" xfId="0" applyNumberFormat="1" applyFont="1" applyFill="1" applyBorder="1" applyAlignment="1" applyProtection="1">
      <alignment vertical="top" wrapText="1"/>
    </xf>
    <xf numFmtId="3" fontId="1" fillId="0" borderId="16" xfId="0" applyNumberFormat="1" applyFont="1" applyBorder="1" applyAlignment="1" applyProtection="1">
      <alignment vertical="top" wrapText="1"/>
      <protection locked="0"/>
    </xf>
    <xf numFmtId="3" fontId="14" fillId="9" borderId="37" xfId="0" applyNumberFormat="1" applyFont="1" applyFill="1" applyBorder="1" applyAlignment="1" applyProtection="1">
      <alignment horizontal="left" vertical="top" wrapText="1"/>
    </xf>
    <xf numFmtId="3" fontId="14" fillId="9" borderId="38" xfId="0" applyNumberFormat="1" applyFont="1" applyFill="1" applyBorder="1" applyAlignment="1" applyProtection="1">
      <alignment horizontal="left" vertical="top" wrapText="1"/>
    </xf>
    <xf numFmtId="3" fontId="14" fillId="9" borderId="39" xfId="0" applyNumberFormat="1" applyFont="1" applyFill="1" applyBorder="1" applyAlignment="1" applyProtection="1">
      <alignment horizontal="left" vertical="top" wrapText="1"/>
    </xf>
    <xf numFmtId="3" fontId="1" fillId="0" borderId="21" xfId="0" applyNumberFormat="1" applyFont="1" applyBorder="1" applyAlignment="1" applyProtection="1">
      <alignment horizontal="center" vertical="top"/>
      <protection locked="0"/>
    </xf>
    <xf numFmtId="3" fontId="1" fillId="0" borderId="0" xfId="0" applyNumberFormat="1" applyFont="1" applyBorder="1" applyAlignment="1" applyProtection="1">
      <alignment horizontal="center" vertical="top"/>
      <protection locked="0"/>
    </xf>
    <xf numFmtId="3" fontId="1" fillId="0" borderId="22" xfId="0" applyNumberFormat="1" applyFont="1" applyBorder="1" applyAlignment="1" applyProtection="1">
      <alignment horizontal="center" vertical="top"/>
      <protection locked="0"/>
    </xf>
    <xf numFmtId="3" fontId="4" fillId="2" borderId="4" xfId="0" applyNumberFormat="1" applyFont="1" applyFill="1" applyBorder="1" applyAlignment="1" applyProtection="1">
      <alignment vertical="top" wrapText="1"/>
      <protection locked="0"/>
    </xf>
    <xf numFmtId="164" fontId="1" fillId="3" borderId="20" xfId="0" applyNumberFormat="1" applyFont="1" applyFill="1" applyBorder="1" applyAlignment="1" applyProtection="1">
      <alignment vertical="top" wrapText="1"/>
    </xf>
    <xf numFmtId="0" fontId="4" fillId="2" borderId="12" xfId="0" applyNumberFormat="1" applyFont="1" applyFill="1" applyBorder="1" applyAlignment="1" applyProtection="1">
      <alignment horizontal="left" vertical="top" wrapText="1"/>
    </xf>
    <xf numFmtId="3" fontId="1" fillId="0" borderId="21" xfId="0" applyNumberFormat="1" applyFont="1" applyBorder="1" applyAlignment="1" applyProtection="1">
      <alignment vertical="top" wrapText="1"/>
      <protection locked="0"/>
    </xf>
    <xf numFmtId="3" fontId="1" fillId="0" borderId="48" xfId="0" applyNumberFormat="1" applyFont="1" applyBorder="1" applyAlignment="1" applyProtection="1">
      <alignment vertical="top" wrapText="1"/>
      <protection locked="0"/>
    </xf>
    <xf numFmtId="0" fontId="4" fillId="2" borderId="4" xfId="0" applyNumberFormat="1" applyFont="1" applyFill="1" applyBorder="1" applyAlignment="1" applyProtection="1">
      <alignment horizontal="left" wrapText="1"/>
      <protection locked="0"/>
    </xf>
    <xf numFmtId="164" fontId="1" fillId="0" borderId="24" xfId="0" applyNumberFormat="1" applyFont="1" applyBorder="1" applyAlignment="1" applyProtection="1">
      <alignment vertical="top" wrapText="1"/>
    </xf>
    <xf numFmtId="164" fontId="1" fillId="2" borderId="47" xfId="0" applyNumberFormat="1" applyFont="1" applyFill="1" applyBorder="1" applyAlignment="1" applyProtection="1">
      <alignment vertical="top" wrapText="1"/>
      <protection locked="0"/>
    </xf>
    <xf numFmtId="164" fontId="1" fillId="2" borderId="45" xfId="0" applyNumberFormat="1" applyFont="1" applyFill="1" applyBorder="1" applyAlignment="1" applyProtection="1">
      <alignment vertical="top" wrapText="1"/>
      <protection locked="0"/>
    </xf>
    <xf numFmtId="164" fontId="1" fillId="3" borderId="15" xfId="0" applyNumberFormat="1" applyFont="1" applyFill="1" applyBorder="1" applyAlignment="1" applyProtection="1">
      <alignment vertical="top" wrapText="1"/>
      <protection locked="0"/>
    </xf>
    <xf numFmtId="3" fontId="6" fillId="7" borderId="27" xfId="0" applyNumberFormat="1" applyFont="1" applyFill="1" applyBorder="1" applyAlignment="1" applyProtection="1">
      <alignment vertical="top" wrapText="1"/>
    </xf>
    <xf numFmtId="3" fontId="1" fillId="0" borderId="21" xfId="0" applyNumberFormat="1" applyFont="1" applyBorder="1" applyAlignment="1" applyProtection="1">
      <alignment vertical="top" wrapText="1"/>
    </xf>
    <xf numFmtId="3" fontId="1" fillId="2" borderId="5" xfId="0" applyNumberFormat="1" applyFont="1" applyFill="1" applyBorder="1" applyAlignment="1" applyProtection="1">
      <alignment horizontal="left" vertical="top"/>
      <protection locked="0"/>
    </xf>
    <xf numFmtId="3" fontId="4" fillId="10" borderId="4" xfId="0" applyNumberFormat="1" applyFont="1" applyFill="1" applyBorder="1" applyAlignment="1" applyProtection="1">
      <alignment vertical="top" wrapText="1"/>
      <protection locked="0"/>
    </xf>
    <xf numFmtId="164" fontId="12" fillId="2" borderId="6" xfId="0" applyNumberFormat="1" applyFont="1" applyFill="1" applyBorder="1" applyAlignment="1" applyProtection="1">
      <alignment vertical="top" wrapText="1"/>
    </xf>
    <xf numFmtId="3" fontId="1" fillId="0" borderId="22" xfId="0" applyNumberFormat="1" applyFont="1" applyBorder="1" applyAlignment="1" applyProtection="1">
      <alignment horizontal="center" vertical="top" wrapText="1"/>
      <protection locked="0"/>
    </xf>
    <xf numFmtId="3" fontId="1" fillId="0" borderId="42" xfId="0" applyNumberFormat="1" applyFont="1" applyBorder="1" applyAlignment="1" applyProtection="1">
      <alignment horizontal="center" vertical="top" wrapText="1"/>
      <protection locked="0"/>
    </xf>
    <xf numFmtId="3" fontId="4" fillId="2" borderId="12" xfId="0" applyNumberFormat="1" applyFont="1" applyFill="1" applyBorder="1" applyAlignment="1" applyProtection="1">
      <alignment horizontal="center" vertical="top" wrapText="1"/>
    </xf>
    <xf numFmtId="3" fontId="4" fillId="2" borderId="13" xfId="0" applyNumberFormat="1" applyFont="1" applyFill="1" applyBorder="1" applyAlignment="1" applyProtection="1">
      <alignment horizontal="center" vertical="top" wrapText="1"/>
    </xf>
    <xf numFmtId="3" fontId="1" fillId="0" borderId="37" xfId="0" applyNumberFormat="1" applyFont="1" applyBorder="1" applyAlignment="1" applyProtection="1">
      <alignment horizontal="left" vertical="top" wrapText="1"/>
      <protection locked="0"/>
    </xf>
    <xf numFmtId="3" fontId="1" fillId="0" borderId="38" xfId="0" applyNumberFormat="1" applyFont="1" applyBorder="1" applyAlignment="1" applyProtection="1">
      <alignment horizontal="left" vertical="top" wrapText="1"/>
      <protection locked="0"/>
    </xf>
    <xf numFmtId="3" fontId="1" fillId="0" borderId="39" xfId="0" applyNumberFormat="1" applyFont="1" applyBorder="1" applyAlignment="1" applyProtection="1">
      <alignment horizontal="left" vertical="top" wrapText="1"/>
      <protection locked="0"/>
    </xf>
    <xf numFmtId="3" fontId="1" fillId="0" borderId="21" xfId="0" applyNumberFormat="1" applyFont="1" applyBorder="1" applyAlignment="1" applyProtection="1">
      <alignment horizontal="left" vertical="top" wrapText="1"/>
      <protection locked="0"/>
    </xf>
    <xf numFmtId="3" fontId="1" fillId="0" borderId="0" xfId="0" applyNumberFormat="1" applyFont="1" applyBorder="1" applyAlignment="1" applyProtection="1">
      <alignment horizontal="left" vertical="top" wrapText="1"/>
      <protection locked="0"/>
    </xf>
    <xf numFmtId="3" fontId="1" fillId="0" borderId="22" xfId="0" applyNumberFormat="1" applyFont="1" applyBorder="1" applyAlignment="1" applyProtection="1">
      <alignment horizontal="left" vertical="top" wrapText="1"/>
      <protection locked="0"/>
    </xf>
    <xf numFmtId="3" fontId="1" fillId="0" borderId="48" xfId="0" applyNumberFormat="1" applyFont="1" applyBorder="1" applyAlignment="1" applyProtection="1">
      <alignment horizontal="left" vertical="top" wrapText="1"/>
      <protection locked="0"/>
    </xf>
    <xf numFmtId="3" fontId="1" fillId="0" borderId="41" xfId="0" applyNumberFormat="1" applyFont="1" applyBorder="1" applyAlignment="1" applyProtection="1">
      <alignment horizontal="left" vertical="top" wrapText="1"/>
      <protection locked="0"/>
    </xf>
    <xf numFmtId="3" fontId="1" fillId="0" borderId="42" xfId="0" applyNumberFormat="1" applyFont="1" applyBorder="1" applyAlignment="1" applyProtection="1">
      <alignment horizontal="left" vertical="top" wrapText="1"/>
      <protection locked="0"/>
    </xf>
    <xf numFmtId="3" fontId="14" fillId="9" borderId="8" xfId="0" applyNumberFormat="1" applyFont="1" applyFill="1" applyBorder="1" applyAlignment="1" applyProtection="1">
      <alignment horizontal="left" vertical="top" wrapText="1"/>
    </xf>
    <xf numFmtId="3" fontId="14" fillId="9" borderId="2" xfId="0" applyNumberFormat="1" applyFont="1" applyFill="1" applyBorder="1" applyAlignment="1" applyProtection="1">
      <alignment horizontal="left" vertical="top" wrapText="1"/>
    </xf>
    <xf numFmtId="3" fontId="14" fillId="9" borderId="3" xfId="0" applyNumberFormat="1" applyFont="1" applyFill="1" applyBorder="1" applyAlignment="1" applyProtection="1">
      <alignment horizontal="left" vertical="top" wrapText="1"/>
    </xf>
    <xf numFmtId="3" fontId="14" fillId="9" borderId="11" xfId="0" applyNumberFormat="1" applyFont="1" applyFill="1" applyBorder="1" applyAlignment="1" applyProtection="1">
      <alignment horizontal="left" vertical="top" wrapText="1"/>
    </xf>
    <xf numFmtId="3" fontId="14" fillId="9" borderId="12" xfId="0" applyNumberFormat="1" applyFont="1" applyFill="1" applyBorder="1" applyAlignment="1" applyProtection="1">
      <alignment horizontal="left" vertical="top" wrapText="1"/>
    </xf>
    <xf numFmtId="3" fontId="14" fillId="9" borderId="37" xfId="0" applyNumberFormat="1" applyFont="1" applyFill="1" applyBorder="1" applyAlignment="1" applyProtection="1">
      <alignment horizontal="left" vertical="top" wrapText="1"/>
    </xf>
    <xf numFmtId="3" fontId="14" fillId="9" borderId="38" xfId="0" applyNumberFormat="1" applyFont="1" applyFill="1" applyBorder="1" applyAlignment="1" applyProtection="1">
      <alignment horizontal="left" vertical="top" wrapText="1"/>
    </xf>
    <xf numFmtId="3" fontId="14" fillId="9" borderId="39" xfId="0" applyNumberFormat="1" applyFont="1" applyFill="1" applyBorder="1" applyAlignment="1" applyProtection="1">
      <alignment horizontal="left" vertical="top" wrapText="1"/>
    </xf>
    <xf numFmtId="3" fontId="1" fillId="0" borderId="8" xfId="0" applyNumberFormat="1" applyFont="1" applyBorder="1" applyAlignment="1" applyProtection="1">
      <alignment vertical="top" wrapText="1"/>
    </xf>
    <xf numFmtId="3" fontId="1" fillId="0" borderId="2" xfId="0" applyNumberFormat="1" applyFont="1" applyBorder="1" applyAlignment="1" applyProtection="1">
      <alignment vertical="top" wrapText="1"/>
    </xf>
    <xf numFmtId="3" fontId="2" fillId="2" borderId="2" xfId="0" applyNumberFormat="1" applyFont="1" applyFill="1" applyBorder="1" applyAlignment="1" applyProtection="1">
      <alignment vertical="top" wrapText="1"/>
    </xf>
    <xf numFmtId="3" fontId="2" fillId="2" borderId="3" xfId="0" applyNumberFormat="1" applyFont="1" applyFill="1" applyBorder="1" applyAlignment="1" applyProtection="1">
      <alignment vertical="top" wrapText="1"/>
    </xf>
    <xf numFmtId="3" fontId="1" fillId="0" borderId="11" xfId="0" applyNumberFormat="1" applyFont="1" applyBorder="1" applyAlignment="1" applyProtection="1">
      <alignment vertical="top" wrapText="1"/>
    </xf>
    <xf numFmtId="3" fontId="1" fillId="0" borderId="12" xfId="0" applyNumberFormat="1" applyFont="1" applyBorder="1" applyAlignment="1" applyProtection="1">
      <alignment vertical="top" wrapText="1"/>
    </xf>
    <xf numFmtId="3" fontId="14" fillId="9" borderId="13" xfId="0" applyNumberFormat="1" applyFont="1" applyFill="1" applyBorder="1" applyAlignment="1" applyProtection="1">
      <alignment horizontal="left" vertical="top" wrapText="1"/>
    </xf>
    <xf numFmtId="3" fontId="1" fillId="0" borderId="26" xfId="0" applyNumberFormat="1" applyFont="1" applyFill="1" applyBorder="1" applyAlignment="1" applyProtection="1">
      <alignment horizontal="center" vertical="top" wrapText="1"/>
    </xf>
    <xf numFmtId="3" fontId="1" fillId="0" borderId="51" xfId="0" applyNumberFormat="1" applyFont="1" applyFill="1" applyBorder="1" applyAlignment="1" applyProtection="1">
      <alignment horizontal="center" vertical="top" wrapText="1"/>
    </xf>
    <xf numFmtId="3" fontId="1" fillId="0" borderId="27" xfId="0" applyNumberFormat="1" applyFont="1" applyFill="1" applyBorder="1" applyAlignment="1" applyProtection="1">
      <alignment horizontal="center" vertical="top" wrapText="1"/>
    </xf>
    <xf numFmtId="3" fontId="6" fillId="0" borderId="26" xfId="0" applyNumberFormat="1" applyFont="1" applyFill="1" applyBorder="1" applyAlignment="1" applyProtection="1">
      <alignment horizontal="left" vertical="top" wrapText="1"/>
    </xf>
    <xf numFmtId="3" fontId="6" fillId="0" borderId="51" xfId="0" applyNumberFormat="1" applyFont="1" applyFill="1" applyBorder="1" applyAlignment="1" applyProtection="1">
      <alignment horizontal="left" vertical="top" wrapText="1"/>
    </xf>
    <xf numFmtId="3" fontId="6" fillId="0" borderId="27" xfId="0" applyNumberFormat="1" applyFont="1" applyFill="1" applyBorder="1" applyAlignment="1" applyProtection="1">
      <alignment horizontal="left" vertical="top" wrapText="1"/>
    </xf>
    <xf numFmtId="3" fontId="11" fillId="0" borderId="37" xfId="0" applyNumberFormat="1" applyFont="1" applyBorder="1" applyAlignment="1" applyProtection="1">
      <alignment vertical="top" wrapText="1"/>
    </xf>
    <xf numFmtId="3" fontId="11" fillId="0" borderId="38" xfId="0" applyNumberFormat="1" applyFont="1" applyBorder="1" applyAlignment="1" applyProtection="1">
      <alignment vertical="top" wrapText="1"/>
    </xf>
    <xf numFmtId="3" fontId="11" fillId="0" borderId="39" xfId="0" applyNumberFormat="1" applyFont="1" applyBorder="1" applyAlignment="1" applyProtection="1">
      <alignment vertical="top" wrapText="1"/>
    </xf>
    <xf numFmtId="3" fontId="11" fillId="0" borderId="48" xfId="0" applyNumberFormat="1" applyFont="1" applyBorder="1" applyAlignment="1" applyProtection="1">
      <alignment vertical="top" wrapText="1"/>
    </xf>
    <xf numFmtId="3" fontId="11" fillId="0" borderId="41" xfId="0" applyNumberFormat="1" applyFont="1" applyBorder="1" applyAlignment="1" applyProtection="1">
      <alignment vertical="top" wrapText="1"/>
    </xf>
    <xf numFmtId="3" fontId="11" fillId="0" borderId="42" xfId="0" applyNumberFormat="1" applyFont="1" applyBorder="1" applyAlignment="1" applyProtection="1">
      <alignment vertical="top" wrapText="1"/>
    </xf>
    <xf numFmtId="3" fontId="6" fillId="0" borderId="1" xfId="1" applyNumberFormat="1" applyFont="1" applyBorder="1" applyAlignment="1" applyProtection="1">
      <alignment horizontal="center"/>
    </xf>
    <xf numFmtId="3" fontId="6" fillId="0" borderId="2" xfId="1" applyNumberFormat="1" applyFont="1" applyBorder="1" applyAlignment="1" applyProtection="1">
      <alignment horizontal="center"/>
    </xf>
    <xf numFmtId="3" fontId="6" fillId="0" borderId="3" xfId="1" applyNumberFormat="1" applyFont="1" applyBorder="1" applyAlignment="1" applyProtection="1">
      <alignment horizontal="center"/>
    </xf>
    <xf numFmtId="3" fontId="6" fillId="0" borderId="16" xfId="0" applyNumberFormat="1" applyFont="1" applyFill="1" applyBorder="1" applyAlignment="1" applyProtection="1">
      <alignment vertical="top" wrapText="1"/>
    </xf>
    <xf numFmtId="3" fontId="6" fillId="0" borderId="5" xfId="0" applyNumberFormat="1" applyFont="1" applyFill="1" applyBorder="1" applyAlignment="1" applyProtection="1">
      <alignment vertical="top" wrapText="1"/>
    </xf>
    <xf numFmtId="3" fontId="1" fillId="0" borderId="7" xfId="0" applyNumberFormat="1" applyFont="1" applyFill="1" applyBorder="1" applyAlignment="1" applyProtection="1">
      <alignment wrapText="1"/>
    </xf>
    <xf numFmtId="3" fontId="1" fillId="0" borderId="5" xfId="0" applyNumberFormat="1" applyFont="1" applyFill="1" applyBorder="1" applyAlignment="1" applyProtection="1">
      <alignment wrapText="1"/>
    </xf>
    <xf numFmtId="0" fontId="0" fillId="0" borderId="5" xfId="0" applyBorder="1" applyAlignment="1" applyProtection="1">
      <alignment wrapText="1"/>
    </xf>
    <xf numFmtId="0" fontId="0" fillId="0" borderId="9" xfId="0" applyBorder="1" applyAlignment="1" applyProtection="1">
      <alignment wrapText="1"/>
    </xf>
    <xf numFmtId="3" fontId="13" fillId="0" borderId="7" xfId="1" applyNumberFormat="1" applyFont="1" applyFill="1" applyBorder="1" applyAlignment="1" applyProtection="1">
      <alignment horizontal="center" vertical="center"/>
    </xf>
    <xf numFmtId="3" fontId="13" fillId="0" borderId="5" xfId="1" applyNumberFormat="1" applyFont="1" applyFill="1" applyBorder="1" applyAlignment="1" applyProtection="1">
      <alignment horizontal="center" vertical="center"/>
    </xf>
    <xf numFmtId="3" fontId="13" fillId="0" borderId="17" xfId="1" applyNumberFormat="1" applyFont="1" applyFill="1" applyBorder="1" applyAlignment="1" applyProtection="1">
      <alignment horizontal="center" vertical="center"/>
    </xf>
    <xf numFmtId="3" fontId="13" fillId="0" borderId="49" xfId="1" applyNumberFormat="1" applyFont="1" applyFill="1" applyBorder="1" applyAlignment="1" applyProtection="1">
      <alignment horizontal="center" vertical="center"/>
    </xf>
    <xf numFmtId="3" fontId="13" fillId="0" borderId="0" xfId="1" applyNumberFormat="1" applyFont="1" applyFill="1" applyBorder="1" applyAlignment="1" applyProtection="1">
      <alignment horizontal="center" vertical="center"/>
    </xf>
    <xf numFmtId="3" fontId="13" fillId="0" borderId="22" xfId="1" applyNumberFormat="1" applyFont="1" applyFill="1" applyBorder="1" applyAlignment="1" applyProtection="1">
      <alignment horizontal="center" vertical="center"/>
    </xf>
    <xf numFmtId="3" fontId="4" fillId="2" borderId="12" xfId="0" applyNumberFormat="1" applyFont="1" applyFill="1" applyBorder="1" applyAlignment="1" applyProtection="1">
      <alignment horizontal="right" vertical="top" wrapText="1"/>
    </xf>
    <xf numFmtId="3" fontId="6" fillId="7" borderId="26" xfId="0" applyNumberFormat="1" applyFont="1" applyFill="1" applyBorder="1" applyAlignment="1" applyProtection="1">
      <alignment vertical="top" wrapText="1"/>
    </xf>
    <xf numFmtId="3" fontId="6" fillId="7" borderId="27" xfId="0" applyNumberFormat="1" applyFont="1" applyFill="1" applyBorder="1" applyAlignment="1" applyProtection="1">
      <alignment vertical="top" wrapText="1"/>
    </xf>
    <xf numFmtId="3" fontId="1" fillId="0" borderId="21" xfId="0" applyNumberFormat="1" applyFont="1" applyBorder="1" applyAlignment="1" applyProtection="1">
      <alignment vertical="top" wrapText="1"/>
    </xf>
    <xf numFmtId="3" fontId="1" fillId="0" borderId="0" xfId="0" applyNumberFormat="1" applyFont="1" applyBorder="1" applyAlignment="1" applyProtection="1">
      <alignment vertical="top" wrapText="1"/>
    </xf>
    <xf numFmtId="3" fontId="1" fillId="0" borderId="21" xfId="0" applyNumberFormat="1" applyFont="1" applyBorder="1" applyAlignment="1" applyProtection="1">
      <alignment wrapText="1"/>
    </xf>
    <xf numFmtId="3" fontId="1" fillId="0" borderId="54" xfId="0" applyNumberFormat="1" applyFont="1" applyBorder="1" applyAlignment="1" applyProtection="1">
      <alignment wrapText="1"/>
    </xf>
    <xf numFmtId="3" fontId="1" fillId="0" borderId="22" xfId="0" applyNumberFormat="1" applyFont="1" applyBorder="1" applyAlignment="1" applyProtection="1">
      <alignment vertical="top" wrapText="1"/>
    </xf>
    <xf numFmtId="3" fontId="6" fillId="0" borderId="26" xfId="0" applyNumberFormat="1" applyFont="1" applyFill="1" applyBorder="1" applyAlignment="1" applyProtection="1">
      <alignment horizontal="center" vertical="top" wrapText="1"/>
    </xf>
    <xf numFmtId="3" fontId="6" fillId="0" borderId="51" xfId="0" applyNumberFormat="1" applyFont="1" applyFill="1" applyBorder="1" applyAlignment="1" applyProtection="1">
      <alignment horizontal="center" vertical="top" wrapText="1"/>
    </xf>
    <xf numFmtId="3" fontId="6" fillId="0" borderId="27" xfId="0" applyNumberFormat="1" applyFont="1"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3" fontId="5" fillId="0" borderId="21" xfId="0" applyNumberFormat="1" applyFont="1" applyBorder="1" applyAlignment="1" applyProtection="1">
      <alignment horizontal="left" vertical="top" wrapText="1" indent="1"/>
    </xf>
    <xf numFmtId="3" fontId="5" fillId="0" borderId="0" xfId="0" applyNumberFormat="1" applyFont="1" applyBorder="1" applyAlignment="1" applyProtection="1">
      <alignment horizontal="left" vertical="top" wrapText="1" indent="1"/>
    </xf>
    <xf numFmtId="3" fontId="17" fillId="10" borderId="0" xfId="0" applyNumberFormat="1" applyFont="1" applyFill="1" applyBorder="1" applyAlignment="1" applyProtection="1">
      <alignment horizontal="center" vertical="center" wrapText="1"/>
    </xf>
    <xf numFmtId="3" fontId="1" fillId="0" borderId="16" xfId="0" applyNumberFormat="1" applyFont="1" applyBorder="1" applyAlignment="1" applyProtection="1">
      <alignment wrapText="1"/>
    </xf>
    <xf numFmtId="3" fontId="1" fillId="0" borderId="9" xfId="0" applyNumberFormat="1" applyFont="1" applyBorder="1" applyAlignment="1" applyProtection="1">
      <alignment wrapText="1"/>
    </xf>
    <xf numFmtId="3" fontId="2" fillId="2" borderId="2" xfId="0" applyNumberFormat="1" applyFont="1" applyFill="1" applyBorder="1" applyAlignment="1" applyProtection="1">
      <alignment vertical="top" wrapText="1"/>
      <protection locked="0"/>
    </xf>
    <xf numFmtId="0" fontId="3" fillId="2" borderId="3" xfId="0" applyFont="1" applyFill="1" applyBorder="1" applyAlignment="1" applyProtection="1">
      <alignment vertical="top" wrapText="1"/>
      <protection locked="0"/>
    </xf>
    <xf numFmtId="3" fontId="1" fillId="0" borderId="43" xfId="0" applyNumberFormat="1" applyFont="1" applyBorder="1" applyAlignment="1" applyProtection="1">
      <alignment vertical="top" wrapText="1"/>
    </xf>
    <xf numFmtId="3" fontId="1" fillId="0" borderId="4" xfId="0" applyNumberFormat="1" applyFont="1" applyBorder="1" applyAlignment="1" applyProtection="1">
      <alignment vertical="top" wrapText="1"/>
    </xf>
    <xf numFmtId="3" fontId="5" fillId="0" borderId="4" xfId="0" applyNumberFormat="1" applyFont="1" applyBorder="1" applyAlignment="1" applyProtection="1">
      <alignment vertical="top" wrapText="1"/>
    </xf>
    <xf numFmtId="3" fontId="5" fillId="0" borderId="44" xfId="0" applyNumberFormat="1" applyFont="1" applyBorder="1" applyAlignment="1" applyProtection="1">
      <alignment vertical="top" wrapText="1"/>
    </xf>
    <xf numFmtId="3" fontId="6" fillId="0" borderId="8" xfId="0" applyNumberFormat="1" applyFont="1" applyBorder="1" applyAlignment="1" applyProtection="1">
      <alignment horizontal="center" vertical="top" wrapText="1"/>
    </xf>
    <xf numFmtId="3" fontId="6" fillId="0" borderId="2" xfId="0" applyNumberFormat="1" applyFont="1" applyBorder="1" applyAlignment="1" applyProtection="1">
      <alignment horizontal="center" vertical="top" wrapText="1"/>
    </xf>
    <xf numFmtId="3" fontId="6" fillId="0" borderId="3" xfId="0" applyNumberFormat="1" applyFont="1" applyBorder="1" applyAlignment="1" applyProtection="1">
      <alignment horizontal="center" vertical="top" wrapText="1"/>
    </xf>
    <xf numFmtId="3" fontId="1" fillId="0" borderId="50" xfId="0" applyNumberFormat="1" applyFont="1" applyFill="1" applyBorder="1" applyAlignment="1" applyProtection="1">
      <alignment horizontal="center" vertical="top" wrapText="1"/>
    </xf>
    <xf numFmtId="3" fontId="1" fillId="0" borderId="12" xfId="0" applyNumberFormat="1" applyFont="1" applyFill="1" applyBorder="1" applyAlignment="1" applyProtection="1">
      <alignment horizontal="center" vertical="top" wrapText="1"/>
    </xf>
    <xf numFmtId="3" fontId="1" fillId="0" borderId="47" xfId="0" applyNumberFormat="1" applyFont="1" applyFill="1" applyBorder="1" applyAlignment="1" applyProtection="1">
      <alignment horizontal="center" vertical="top" wrapText="1"/>
    </xf>
    <xf numFmtId="3" fontId="1" fillId="0" borderId="5" xfId="0" applyNumberFormat="1" applyFont="1" applyFill="1" applyBorder="1" applyAlignment="1" applyProtection="1">
      <alignment horizontal="center" vertical="top" wrapText="1"/>
    </xf>
    <xf numFmtId="3" fontId="1" fillId="0" borderId="17" xfId="0" applyNumberFormat="1" applyFont="1" applyFill="1" applyBorder="1" applyAlignment="1" applyProtection="1">
      <alignment horizontal="center" vertical="top" wrapText="1"/>
    </xf>
    <xf numFmtId="3" fontId="4" fillId="2" borderId="4" xfId="0" applyNumberFormat="1" applyFont="1" applyFill="1" applyBorder="1" applyAlignment="1" applyProtection="1">
      <alignment horizontal="right"/>
      <protection locked="0"/>
    </xf>
  </cellXfs>
  <cellStyles count="2">
    <cellStyle name="Standard" xfId="0" builtinId="0"/>
    <cellStyle name="Standard 2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X146"/>
  <sheetViews>
    <sheetView tabSelected="1" showRuler="0" view="pageLayout" topLeftCell="A41" zoomScale="70" zoomScaleNormal="80" zoomScaleSheetLayoutView="100" zoomScalePageLayoutView="70" workbookViewId="0">
      <selection activeCell="H45" sqref="H45"/>
    </sheetView>
  </sheetViews>
  <sheetFormatPr baseColWidth="10" defaultColWidth="7.85546875" defaultRowHeight="12.75" x14ac:dyDescent="0.2"/>
  <cols>
    <col min="1" max="1" width="36.42578125" style="114" bestFit="1" customWidth="1"/>
    <col min="2" max="2" width="6" style="114" customWidth="1"/>
    <col min="3" max="5" width="10.42578125" style="114" customWidth="1"/>
    <col min="6" max="6" width="3.42578125" style="114" customWidth="1"/>
    <col min="7" max="7" width="11.7109375" style="114" bestFit="1" customWidth="1"/>
    <col min="8" max="10" width="10.42578125" style="114" customWidth="1"/>
    <col min="11" max="11" width="3.42578125" style="124" customWidth="1"/>
    <col min="12" max="13" width="3.7109375" style="114" hidden="1" customWidth="1"/>
    <col min="14" max="14" width="9.7109375" style="114" hidden="1" customWidth="1"/>
    <col min="15" max="15" width="16" style="114" hidden="1" customWidth="1"/>
    <col min="16" max="16" width="14.5703125" style="114" hidden="1" customWidth="1"/>
    <col min="17" max="17" width="13.140625" style="114" hidden="1" customWidth="1"/>
    <col min="18" max="18" width="19.42578125" style="114" hidden="1" customWidth="1"/>
    <col min="19" max="19" width="7.7109375" style="114" hidden="1" customWidth="1"/>
    <col min="20" max="20" width="5.42578125" style="114" hidden="1" customWidth="1"/>
    <col min="21" max="21" width="51.140625" style="114" hidden="1" customWidth="1"/>
    <col min="22" max="22" width="6.42578125" style="114" customWidth="1"/>
    <col min="23" max="24" width="7.85546875" style="114" hidden="1" customWidth="1"/>
    <col min="25" max="28" width="7.85546875" style="114" customWidth="1"/>
    <col min="29" max="16384" width="7.85546875" style="114"/>
  </cols>
  <sheetData>
    <row r="1" spans="1:24" ht="15.75" x14ac:dyDescent="0.2">
      <c r="A1" s="197" t="s">
        <v>1</v>
      </c>
      <c r="B1" s="198"/>
      <c r="C1" s="249" t="s">
        <v>60</v>
      </c>
      <c r="D1" s="249"/>
      <c r="E1" s="249"/>
      <c r="F1" s="249"/>
      <c r="G1" s="249"/>
      <c r="H1" s="249"/>
      <c r="I1" s="249"/>
      <c r="J1" s="249"/>
      <c r="K1" s="250"/>
      <c r="L1" s="246"/>
      <c r="M1" s="246"/>
      <c r="N1" s="68"/>
      <c r="O1" s="68"/>
      <c r="P1" s="118"/>
    </row>
    <row r="2" spans="1:24" ht="15" customHeight="1" x14ac:dyDescent="0.25">
      <c r="A2" s="251" t="s">
        <v>0</v>
      </c>
      <c r="B2" s="252"/>
      <c r="C2" s="263" t="s">
        <v>74</v>
      </c>
      <c r="D2" s="263"/>
      <c r="E2" s="166">
        <v>2023</v>
      </c>
      <c r="F2" s="161"/>
      <c r="G2" s="253"/>
      <c r="H2" s="253"/>
      <c r="I2" s="253"/>
      <c r="J2" s="253"/>
      <c r="K2" s="254"/>
      <c r="L2" s="246"/>
      <c r="M2" s="246"/>
      <c r="N2" s="112"/>
      <c r="O2" s="112"/>
      <c r="P2" s="111"/>
      <c r="Q2" s="119" t="s">
        <v>32</v>
      </c>
      <c r="U2" s="116" t="s">
        <v>77</v>
      </c>
    </row>
    <row r="3" spans="1:24" ht="15" x14ac:dyDescent="0.2">
      <c r="A3" s="78" t="s">
        <v>57</v>
      </c>
      <c r="B3" s="37"/>
      <c r="C3" s="79" t="s">
        <v>59</v>
      </c>
      <c r="D3" s="174"/>
      <c r="E3" s="173"/>
      <c r="F3" s="161"/>
      <c r="G3" s="161"/>
      <c r="H3" s="161"/>
      <c r="I3" s="161"/>
      <c r="J3" s="161"/>
      <c r="K3" s="113"/>
      <c r="L3" s="246"/>
      <c r="M3" s="246"/>
      <c r="N3" s="112"/>
      <c r="O3" s="112"/>
      <c r="P3" s="111"/>
      <c r="Q3" s="120"/>
      <c r="U3" s="116" t="s">
        <v>78</v>
      </c>
    </row>
    <row r="4" spans="1:24" ht="13.5" thickBot="1" x14ac:dyDescent="0.25">
      <c r="A4" s="172" t="s">
        <v>53</v>
      </c>
      <c r="B4" s="73" t="s">
        <v>54</v>
      </c>
      <c r="C4" s="258">
        <f>+D13*1%</f>
        <v>0</v>
      </c>
      <c r="D4" s="259"/>
      <c r="E4" s="259"/>
      <c r="F4" s="260"/>
      <c r="G4" s="261">
        <f>+H13*1%</f>
        <v>0</v>
      </c>
      <c r="H4" s="261"/>
      <c r="I4" s="261"/>
      <c r="J4" s="261"/>
      <c r="K4" s="262"/>
      <c r="L4" s="246"/>
      <c r="M4" s="246"/>
      <c r="N4" s="112"/>
      <c r="O4" s="112"/>
      <c r="P4" s="111"/>
      <c r="Q4" s="120"/>
    </row>
    <row r="5" spans="1:24" x14ac:dyDescent="0.2">
      <c r="A5" s="70" t="s">
        <v>2</v>
      </c>
      <c r="B5" s="68"/>
      <c r="C5" s="255" t="s">
        <v>3</v>
      </c>
      <c r="D5" s="256"/>
      <c r="E5" s="257"/>
      <c r="F5" s="71" t="s">
        <v>4</v>
      </c>
      <c r="G5" s="255" t="s">
        <v>5</v>
      </c>
      <c r="H5" s="256"/>
      <c r="I5" s="256"/>
      <c r="J5" s="257"/>
      <c r="K5" s="72" t="s">
        <v>4</v>
      </c>
      <c r="L5" s="246"/>
      <c r="M5" s="246"/>
      <c r="N5" s="112"/>
      <c r="O5" s="112"/>
      <c r="P5" s="111"/>
      <c r="Q5" s="120"/>
    </row>
    <row r="6" spans="1:24" ht="30" customHeight="1" thickBot="1" x14ac:dyDescent="0.25">
      <c r="A6" s="172"/>
      <c r="B6" s="80" t="s">
        <v>6</v>
      </c>
      <c r="C6" s="81" t="s">
        <v>7</v>
      </c>
      <c r="D6" s="82" t="s">
        <v>8</v>
      </c>
      <c r="E6" s="83" t="s">
        <v>9</v>
      </c>
      <c r="F6" s="84"/>
      <c r="G6" s="81" t="s">
        <v>10</v>
      </c>
      <c r="H6" s="82" t="s">
        <v>8</v>
      </c>
      <c r="I6" s="82" t="s">
        <v>9</v>
      </c>
      <c r="J6" s="85" t="s">
        <v>11</v>
      </c>
      <c r="K6" s="86"/>
      <c r="L6" s="152"/>
      <c r="M6" s="152"/>
      <c r="N6" s="112"/>
      <c r="O6" s="121" t="s">
        <v>3</v>
      </c>
      <c r="P6" s="111"/>
      <c r="R6" s="122" t="s">
        <v>5</v>
      </c>
    </row>
    <row r="7" spans="1:24" ht="16.149999999999999" customHeight="1" thickBot="1" x14ac:dyDescent="0.25">
      <c r="A7" s="207" t="s">
        <v>12</v>
      </c>
      <c r="B7" s="208"/>
      <c r="C7" s="208"/>
      <c r="D7" s="208"/>
      <c r="E7" s="208"/>
      <c r="F7" s="208"/>
      <c r="G7" s="208"/>
      <c r="H7" s="208"/>
      <c r="I7" s="208"/>
      <c r="J7" s="208"/>
      <c r="K7" s="209"/>
      <c r="L7" s="153"/>
      <c r="M7" s="153"/>
      <c r="N7" s="95"/>
      <c r="O7" s="95"/>
      <c r="P7" s="96"/>
      <c r="Q7" s="114" t="s">
        <v>15</v>
      </c>
      <c r="R7" s="114" t="s">
        <v>13</v>
      </c>
      <c r="S7" s="114" t="s">
        <v>14</v>
      </c>
      <c r="T7" s="114" t="s">
        <v>15</v>
      </c>
    </row>
    <row r="8" spans="1:24" x14ac:dyDescent="0.2">
      <c r="A8" s="247" t="s">
        <v>19</v>
      </c>
      <c r="B8" s="248"/>
      <c r="C8" s="1"/>
      <c r="D8" s="2"/>
      <c r="E8" s="25" t="str">
        <f>IF(C8-D8=0,"",C8-D8)</f>
        <v/>
      </c>
      <c r="F8" s="87" t="str">
        <f>+Q8</f>
        <v/>
      </c>
      <c r="G8" s="1"/>
      <c r="H8" s="2"/>
      <c r="I8" s="25" t="str">
        <f t="shared" ref="I8:I22" si="0">IF(G8-H8=0,"",G8-H8)</f>
        <v/>
      </c>
      <c r="J8" s="5"/>
      <c r="K8" s="87" t="str">
        <f>+T8</f>
        <v/>
      </c>
      <c r="L8" s="153"/>
      <c r="M8" s="153"/>
      <c r="N8" s="88"/>
      <c r="O8" s="89">
        <f>ABS(C8-D8)</f>
        <v>0</v>
      </c>
      <c r="P8" s="92" t="str">
        <f>IF(D8=0,"",ABS(O8/D8*100))</f>
        <v/>
      </c>
      <c r="Q8" s="90" t="str">
        <f>IF(O8&lt;$C$4,"",(IF($C$13&lt;1330,(IF(O8&gt;10,"%","")),"%")))</f>
        <v/>
      </c>
      <c r="R8" s="9">
        <f t="shared" ref="R8:R12" si="1">ABS(G8-H8)</f>
        <v>0</v>
      </c>
      <c r="S8" s="10" t="str">
        <f t="shared" ref="S8:S12" si="2">IF(H8=0,"",ABS(R8/H8*100))</f>
        <v/>
      </c>
      <c r="T8" s="11" t="str">
        <f>(IF(R8&lt;$G$4,"",(IF($G$13&lt;1330,(IF(R8&gt;10,"%","")),"%"))))</f>
        <v/>
      </c>
      <c r="U8" s="69" t="s">
        <v>76</v>
      </c>
    </row>
    <row r="9" spans="1:24" x14ac:dyDescent="0.2">
      <c r="A9" s="236" t="s">
        <v>62</v>
      </c>
      <c r="B9" s="237"/>
      <c r="C9" s="1"/>
      <c r="D9" s="2"/>
      <c r="E9" s="3" t="str">
        <f t="shared" ref="E9:E22" si="3">IF(C9-D9=0,"",C9-D9)</f>
        <v/>
      </c>
      <c r="F9" s="4" t="str">
        <f>+Q9</f>
        <v/>
      </c>
      <c r="G9" s="1"/>
      <c r="H9" s="2"/>
      <c r="I9" s="3" t="str">
        <f t="shared" si="0"/>
        <v/>
      </c>
      <c r="J9" s="5"/>
      <c r="K9" s="104" t="str">
        <f>+T9</f>
        <v/>
      </c>
      <c r="L9" s="153"/>
      <c r="M9" s="153"/>
      <c r="N9" s="6"/>
      <c r="O9" s="7">
        <f>ABS(C9-D9)</f>
        <v>0</v>
      </c>
      <c r="P9" s="93" t="str">
        <f t="shared" ref="P9:P12" si="4">IF(D9=0,"",ABS(O9/D9*100))</f>
        <v/>
      </c>
      <c r="Q9" s="90" t="str">
        <f>IF(O9&lt;$C$4,"",(IF($C$13&lt;1330,(IF(O9&gt;10,"%","")),"%")))</f>
        <v/>
      </c>
      <c r="R9" s="9">
        <f t="shared" si="1"/>
        <v>0</v>
      </c>
      <c r="S9" s="10" t="str">
        <f t="shared" si="2"/>
        <v/>
      </c>
      <c r="T9" s="11" t="str">
        <f>(IF(R9&lt;$G$4,"",(IF($G$13&lt;1330,(IF(R9&gt;10,"%","")),"%"))))</f>
        <v/>
      </c>
      <c r="U9" s="69" t="s">
        <v>76</v>
      </c>
      <c r="V9" s="123"/>
    </row>
    <row r="10" spans="1:24" x14ac:dyDescent="0.2">
      <c r="A10" s="236" t="s">
        <v>63</v>
      </c>
      <c r="B10" s="237"/>
      <c r="C10" s="1"/>
      <c r="D10" s="2"/>
      <c r="E10" s="3" t="str">
        <f t="shared" si="3"/>
        <v/>
      </c>
      <c r="F10" s="104" t="str">
        <f>+Q10</f>
        <v/>
      </c>
      <c r="G10" s="1"/>
      <c r="H10" s="2"/>
      <c r="I10" s="3" t="str">
        <f t="shared" si="0"/>
        <v/>
      </c>
      <c r="J10" s="5"/>
      <c r="K10" s="87" t="str">
        <f t="shared" ref="K10:K12" si="5">+T10</f>
        <v/>
      </c>
      <c r="L10" s="153"/>
      <c r="M10" s="153"/>
      <c r="N10" s="6"/>
      <c r="O10" s="7">
        <f t="shared" ref="O10:O12" si="6">ABS(C10-D10)</f>
        <v>0</v>
      </c>
      <c r="P10" s="93" t="str">
        <f t="shared" si="4"/>
        <v/>
      </c>
      <c r="Q10" s="90" t="str">
        <f>IF(O10&lt;$C$4,"",(IF($C$13&lt;1330,(IF(O10&gt;10,"%","")),"%")))</f>
        <v/>
      </c>
      <c r="R10" s="9">
        <f t="shared" si="1"/>
        <v>0</v>
      </c>
      <c r="S10" s="10" t="str">
        <f t="shared" si="2"/>
        <v/>
      </c>
      <c r="T10" s="11" t="str">
        <f>(IF(R10&lt;$G$4,"",(IF($G$13&lt;1330,(IF(R10&gt;10,"%","")),"%"))))</f>
        <v/>
      </c>
      <c r="U10" s="69" t="s">
        <v>76</v>
      </c>
      <c r="V10" s="123"/>
    </row>
    <row r="11" spans="1:24" s="123" customFormat="1" x14ac:dyDescent="0.2">
      <c r="A11" s="236" t="s">
        <v>64</v>
      </c>
      <c r="B11" s="237"/>
      <c r="C11" s="1"/>
      <c r="D11" s="2"/>
      <c r="E11" s="3" t="str">
        <f>IF(C11-D11=0,"",C11-D11)</f>
        <v/>
      </c>
      <c r="F11" s="87" t="str">
        <f t="shared" ref="F11:F12" si="7">+Q11</f>
        <v/>
      </c>
      <c r="G11" s="1"/>
      <c r="H11" s="2"/>
      <c r="I11" s="3" t="str">
        <f>IF(G11-H11=0,"",G11-H11)</f>
        <v/>
      </c>
      <c r="J11" s="5"/>
      <c r="K11" s="104" t="str">
        <f t="shared" si="5"/>
        <v/>
      </c>
      <c r="L11" s="153"/>
      <c r="M11" s="153"/>
      <c r="N11" s="6"/>
      <c r="O11" s="7">
        <f t="shared" si="6"/>
        <v>0</v>
      </c>
      <c r="P11" s="93" t="str">
        <f t="shared" si="4"/>
        <v/>
      </c>
      <c r="Q11" s="90" t="str">
        <f>IF(O11&lt;$C$4,"",(IF($C$13&lt;1330,(IF(O11&gt;10,"%","")),"%")))</f>
        <v/>
      </c>
      <c r="R11" s="9">
        <f t="shared" si="1"/>
        <v>0</v>
      </c>
      <c r="S11" s="10" t="str">
        <f t="shared" si="2"/>
        <v/>
      </c>
      <c r="T11" s="11" t="str">
        <f>(IF(R11&lt;$G$4,"",(IF($G$13&lt;1330,(IF(R11&gt;10,"%","")),"%"))))</f>
        <v/>
      </c>
      <c r="U11" s="69" t="s">
        <v>76</v>
      </c>
      <c r="V11" s="114"/>
      <c r="W11" s="114"/>
      <c r="X11" s="114"/>
    </row>
    <row r="12" spans="1:24" s="123" customFormat="1" ht="13.5" thickBot="1" x14ac:dyDescent="0.25">
      <c r="A12" s="236" t="s">
        <v>65</v>
      </c>
      <c r="B12" s="237"/>
      <c r="C12" s="1"/>
      <c r="D12" s="2"/>
      <c r="E12" s="3" t="str">
        <f>IF(C12-D12=0,"",C12-D12)</f>
        <v/>
      </c>
      <c r="F12" s="4" t="str">
        <f t="shared" si="7"/>
        <v/>
      </c>
      <c r="G12" s="1"/>
      <c r="H12" s="2"/>
      <c r="I12" s="3" t="str">
        <f>IF(G12-H12=0,"",G12-H12)</f>
        <v/>
      </c>
      <c r="J12" s="5"/>
      <c r="K12" s="87" t="str">
        <f t="shared" si="5"/>
        <v/>
      </c>
      <c r="L12" s="153"/>
      <c r="M12" s="153"/>
      <c r="N12" s="6"/>
      <c r="O12" s="7">
        <f t="shared" si="6"/>
        <v>0</v>
      </c>
      <c r="P12" s="93" t="str">
        <f t="shared" si="4"/>
        <v/>
      </c>
      <c r="Q12" s="90" t="str">
        <f>IF(O12&lt;$C$4,"",(IF($C$13&lt;1330,(IF(O12&gt;10,"%","")),"%")))</f>
        <v/>
      </c>
      <c r="R12" s="9">
        <f t="shared" si="1"/>
        <v>0</v>
      </c>
      <c r="S12" s="10" t="str">
        <f t="shared" si="2"/>
        <v/>
      </c>
      <c r="T12" s="11" t="str">
        <f>(IF(R12&lt;$G$4,"",(IF($G$13&lt;1330,(IF(R12&gt;10,"%","")),"%"))))</f>
        <v/>
      </c>
      <c r="U12" s="69" t="s">
        <v>76</v>
      </c>
      <c r="V12" s="114"/>
      <c r="W12" s="114"/>
      <c r="X12" s="114"/>
    </row>
    <row r="13" spans="1:24" ht="13.5" thickBot="1" x14ac:dyDescent="0.25">
      <c r="A13" s="232" t="s">
        <v>16</v>
      </c>
      <c r="B13" s="233"/>
      <c r="C13" s="18">
        <f>SUM(C8:C12)</f>
        <v>0</v>
      </c>
      <c r="D13" s="18">
        <f>SUM(D8:D12)</f>
        <v>0</v>
      </c>
      <c r="E13" s="19">
        <f>C13-D13</f>
        <v>0</v>
      </c>
      <c r="F13" s="171"/>
      <c r="G13" s="18">
        <f>SUM(G8:G12)</f>
        <v>0</v>
      </c>
      <c r="H13" s="18">
        <f>SUM(H8:H12)</f>
        <v>0</v>
      </c>
      <c r="I13" s="19">
        <f>G13-H13</f>
        <v>0</v>
      </c>
      <c r="J13" s="18">
        <f>SUM(J8:J12)</f>
        <v>0</v>
      </c>
      <c r="K13" s="171"/>
      <c r="L13" s="153"/>
      <c r="M13" s="153"/>
      <c r="N13" s="88"/>
      <c r="O13" s="91"/>
      <c r="P13" s="91"/>
      <c r="Q13" s="91"/>
      <c r="R13" s="22"/>
      <c r="S13" s="21"/>
      <c r="T13" s="21"/>
      <c r="U13" s="12"/>
      <c r="V13" s="124"/>
    </row>
    <row r="14" spans="1:24" x14ac:dyDescent="0.2">
      <c r="A14" s="236" t="s">
        <v>66</v>
      </c>
      <c r="B14" s="237"/>
      <c r="C14" s="23"/>
      <c r="D14" s="24"/>
      <c r="E14" s="25" t="str">
        <f t="shared" si="3"/>
        <v/>
      </c>
      <c r="F14" s="4" t="str">
        <f>+Q14</f>
        <v/>
      </c>
      <c r="G14" s="23"/>
      <c r="H14" s="24"/>
      <c r="I14" s="25" t="str">
        <f t="shared" si="0"/>
        <v/>
      </c>
      <c r="J14" s="26"/>
      <c r="K14" s="4" t="str">
        <f>+T14</f>
        <v/>
      </c>
      <c r="L14" s="153"/>
      <c r="M14" s="153"/>
      <c r="N14" s="6"/>
      <c r="O14" s="7">
        <f t="shared" ref="O14:O19" si="8">ABS(C14-D14)</f>
        <v>0</v>
      </c>
      <c r="P14" s="7" t="str">
        <f t="shared" ref="P14:P19" si="9">IF(D14=0,"",ABS(O14/D14*100))</f>
        <v/>
      </c>
      <c r="Q14" s="90" t="str">
        <f t="shared" ref="Q14:Q19" si="10">IF(O14&lt;$C$4,"",(IF($C$13&lt;1330,(IF(O14&gt;10,"%","")),"%")))</f>
        <v/>
      </c>
      <c r="R14" s="9">
        <f t="shared" ref="R14:R19" si="11">ABS(G14-H14)</f>
        <v>0</v>
      </c>
      <c r="S14" s="10" t="str">
        <f t="shared" ref="S14:S19" si="12">IF(H14=0,"",ABS(R14/H14*100))</f>
        <v/>
      </c>
      <c r="T14" s="11" t="str">
        <f t="shared" ref="T14:T19" si="13">(IF(R14&lt;$G$4,"",(IF($G$13&lt;1330,(IF(R14&gt;10,"%","")),"%"))))</f>
        <v/>
      </c>
      <c r="U14" s="69" t="s">
        <v>76</v>
      </c>
    </row>
    <row r="15" spans="1:24" s="123" customFormat="1" x14ac:dyDescent="0.2">
      <c r="A15" s="236" t="s">
        <v>67</v>
      </c>
      <c r="B15" s="237"/>
      <c r="C15" s="1"/>
      <c r="D15" s="2"/>
      <c r="E15" s="3" t="str">
        <f t="shared" si="3"/>
        <v/>
      </c>
      <c r="F15" s="4" t="str">
        <f>+Q15</f>
        <v/>
      </c>
      <c r="G15" s="1"/>
      <c r="H15" s="2"/>
      <c r="I15" s="3" t="str">
        <f t="shared" si="0"/>
        <v/>
      </c>
      <c r="J15" s="5"/>
      <c r="K15" s="4" t="str">
        <f t="shared" ref="K15:K19" si="14">+T15</f>
        <v/>
      </c>
      <c r="L15" s="153"/>
      <c r="M15" s="153"/>
      <c r="N15" s="6"/>
      <c r="O15" s="7">
        <f t="shared" si="8"/>
        <v>0</v>
      </c>
      <c r="P15" s="7" t="str">
        <f t="shared" si="9"/>
        <v/>
      </c>
      <c r="Q15" s="90" t="str">
        <f t="shared" si="10"/>
        <v/>
      </c>
      <c r="R15" s="9">
        <f t="shared" si="11"/>
        <v>0</v>
      </c>
      <c r="S15" s="10" t="str">
        <f t="shared" si="12"/>
        <v/>
      </c>
      <c r="T15" s="11" t="str">
        <f t="shared" si="13"/>
        <v/>
      </c>
      <c r="U15" s="69" t="s">
        <v>76</v>
      </c>
      <c r="V15" s="114"/>
      <c r="W15" s="114"/>
      <c r="X15" s="114"/>
    </row>
    <row r="16" spans="1:24" s="123" customFormat="1" x14ac:dyDescent="0.2">
      <c r="A16" s="236" t="s">
        <v>17</v>
      </c>
      <c r="B16" s="237"/>
      <c r="C16" s="1"/>
      <c r="D16" s="2"/>
      <c r="E16" s="3" t="str">
        <f t="shared" si="3"/>
        <v/>
      </c>
      <c r="F16" s="4"/>
      <c r="G16" s="1"/>
      <c r="H16" s="2"/>
      <c r="I16" s="3" t="str">
        <f t="shared" si="0"/>
        <v/>
      </c>
      <c r="J16" s="5"/>
      <c r="K16" s="4" t="str">
        <f t="shared" si="14"/>
        <v/>
      </c>
      <c r="L16" s="153"/>
      <c r="M16" s="153"/>
      <c r="N16" s="6"/>
      <c r="O16" s="7">
        <f t="shared" si="8"/>
        <v>0</v>
      </c>
      <c r="P16" s="7" t="str">
        <f t="shared" si="9"/>
        <v/>
      </c>
      <c r="Q16" s="90" t="str">
        <f t="shared" si="10"/>
        <v/>
      </c>
      <c r="R16" s="9">
        <f t="shared" si="11"/>
        <v>0</v>
      </c>
      <c r="S16" s="10" t="str">
        <f t="shared" si="12"/>
        <v/>
      </c>
      <c r="T16" s="11" t="str">
        <f t="shared" si="13"/>
        <v/>
      </c>
      <c r="U16" s="69" t="s">
        <v>76</v>
      </c>
      <c r="V16" s="114"/>
      <c r="W16" s="114"/>
      <c r="X16" s="114"/>
    </row>
    <row r="17" spans="1:24" s="124" customFormat="1" x14ac:dyDescent="0.2">
      <c r="A17" s="236" t="s">
        <v>68</v>
      </c>
      <c r="B17" s="237"/>
      <c r="C17" s="1"/>
      <c r="D17" s="2"/>
      <c r="E17" s="3" t="str">
        <f t="shared" si="3"/>
        <v/>
      </c>
      <c r="F17" s="4" t="str">
        <f>+Q17</f>
        <v/>
      </c>
      <c r="G17" s="1"/>
      <c r="H17" s="2"/>
      <c r="I17" s="3" t="str">
        <f t="shared" si="0"/>
        <v/>
      </c>
      <c r="J17" s="5"/>
      <c r="K17" s="4" t="str">
        <f t="shared" si="14"/>
        <v/>
      </c>
      <c r="L17" s="153"/>
      <c r="M17" s="153"/>
      <c r="N17" s="6"/>
      <c r="O17" s="7">
        <f t="shared" si="8"/>
        <v>0</v>
      </c>
      <c r="P17" s="7" t="str">
        <f t="shared" si="9"/>
        <v/>
      </c>
      <c r="Q17" s="90" t="str">
        <f t="shared" si="10"/>
        <v/>
      </c>
      <c r="R17" s="9">
        <f t="shared" si="11"/>
        <v>0</v>
      </c>
      <c r="S17" s="10" t="str">
        <f t="shared" si="12"/>
        <v/>
      </c>
      <c r="T17" s="11" t="str">
        <f t="shared" si="13"/>
        <v/>
      </c>
      <c r="U17" s="69" t="s">
        <v>76</v>
      </c>
      <c r="V17" s="114"/>
      <c r="W17" s="114"/>
      <c r="X17" s="114"/>
    </row>
    <row r="18" spans="1:24" x14ac:dyDescent="0.2">
      <c r="A18" s="236" t="s">
        <v>69</v>
      </c>
      <c r="B18" s="237"/>
      <c r="C18" s="1"/>
      <c r="D18" s="2"/>
      <c r="E18" s="3" t="str">
        <f t="shared" si="3"/>
        <v/>
      </c>
      <c r="F18" s="4" t="str">
        <f t="shared" ref="F18" si="15">+Q18</f>
        <v/>
      </c>
      <c r="G18" s="1"/>
      <c r="H18" s="2"/>
      <c r="I18" s="3" t="str">
        <f t="shared" si="0"/>
        <v/>
      </c>
      <c r="J18" s="5"/>
      <c r="K18" s="4" t="str">
        <f t="shared" si="14"/>
        <v/>
      </c>
      <c r="L18" s="153"/>
      <c r="M18" s="153"/>
      <c r="N18" s="6"/>
      <c r="O18" s="7">
        <f t="shared" si="8"/>
        <v>0</v>
      </c>
      <c r="P18" s="7" t="str">
        <f t="shared" si="9"/>
        <v/>
      </c>
      <c r="Q18" s="90" t="str">
        <f t="shared" si="10"/>
        <v/>
      </c>
      <c r="R18" s="9">
        <f t="shared" si="11"/>
        <v>0</v>
      </c>
      <c r="S18" s="10" t="str">
        <f t="shared" si="12"/>
        <v/>
      </c>
      <c r="T18" s="11" t="str">
        <f t="shared" si="13"/>
        <v/>
      </c>
      <c r="U18" s="69" t="s">
        <v>76</v>
      </c>
    </row>
    <row r="19" spans="1:24" ht="29.25" customHeight="1" thickBot="1" x14ac:dyDescent="0.25">
      <c r="A19" s="236" t="s">
        <v>70</v>
      </c>
      <c r="B19" s="237"/>
      <c r="C19" s="141"/>
      <c r="D19" s="27"/>
      <c r="E19" s="16" t="str">
        <f t="shared" si="3"/>
        <v/>
      </c>
      <c r="F19" s="4" t="str">
        <f>+Q19</f>
        <v/>
      </c>
      <c r="G19" s="141"/>
      <c r="H19" s="27"/>
      <c r="I19" s="16" t="str">
        <f t="shared" si="0"/>
        <v/>
      </c>
      <c r="J19" s="28"/>
      <c r="K19" s="4" t="str">
        <f t="shared" si="14"/>
        <v/>
      </c>
      <c r="L19" s="153"/>
      <c r="M19" s="153"/>
      <c r="N19" s="6"/>
      <c r="O19" s="7">
        <f t="shared" si="8"/>
        <v>0</v>
      </c>
      <c r="P19" s="7" t="str">
        <f t="shared" si="9"/>
        <v/>
      </c>
      <c r="Q19" s="90" t="str">
        <f t="shared" si="10"/>
        <v/>
      </c>
      <c r="R19" s="9">
        <f t="shared" si="11"/>
        <v>0</v>
      </c>
      <c r="S19" s="10" t="str">
        <f t="shared" si="12"/>
        <v/>
      </c>
      <c r="T19" s="11" t="str">
        <f t="shared" si="13"/>
        <v/>
      </c>
      <c r="U19" s="69" t="s">
        <v>76</v>
      </c>
    </row>
    <row r="20" spans="1:24" ht="13.5" thickBot="1" x14ac:dyDescent="0.25">
      <c r="A20" s="232" t="s">
        <v>18</v>
      </c>
      <c r="B20" s="233"/>
      <c r="C20" s="17">
        <f>SUM(C14:C19)</f>
        <v>0</v>
      </c>
      <c r="D20" s="18">
        <f>SUM(D14:D19)</f>
        <v>0</v>
      </c>
      <c r="E20" s="19">
        <f>C20-D20</f>
        <v>0</v>
      </c>
      <c r="F20" s="171"/>
      <c r="G20" s="17">
        <f>SUM(G14:G19)</f>
        <v>0</v>
      </c>
      <c r="H20" s="18">
        <f>SUM(H14:H19)</f>
        <v>0</v>
      </c>
      <c r="I20" s="19">
        <f>G20-H20</f>
        <v>0</v>
      </c>
      <c r="J20" s="20">
        <f>SUM(J14:J19)</f>
        <v>0</v>
      </c>
      <c r="K20" s="171"/>
      <c r="L20" s="153"/>
      <c r="M20" s="153"/>
      <c r="N20" s="6"/>
      <c r="O20" s="21"/>
      <c r="P20" s="21"/>
      <c r="Q20" s="91"/>
      <c r="R20" s="22"/>
      <c r="S20" s="21"/>
      <c r="T20" s="21"/>
      <c r="U20" s="12"/>
      <c r="V20" s="124"/>
    </row>
    <row r="21" spans="1:24" ht="13.5" thickBot="1" x14ac:dyDescent="0.25">
      <c r="A21" s="232" t="s">
        <v>71</v>
      </c>
      <c r="B21" s="233"/>
      <c r="C21" s="17">
        <f>C13-C20</f>
        <v>0</v>
      </c>
      <c r="D21" s="18">
        <f>D13-D20</f>
        <v>0</v>
      </c>
      <c r="E21" s="19">
        <f>C21-D21</f>
        <v>0</v>
      </c>
      <c r="F21" s="171"/>
      <c r="G21" s="17">
        <f>G13-G20</f>
        <v>0</v>
      </c>
      <c r="H21" s="18">
        <f>H13-H20</f>
        <v>0</v>
      </c>
      <c r="I21" s="19">
        <f>G21-H21</f>
        <v>0</v>
      </c>
      <c r="J21" s="20">
        <f>J13-J20</f>
        <v>0</v>
      </c>
      <c r="K21" s="171"/>
      <c r="L21" s="153"/>
      <c r="M21" s="153"/>
      <c r="N21" s="6"/>
      <c r="O21" s="21"/>
      <c r="P21" s="21"/>
      <c r="Q21" s="91"/>
      <c r="R21" s="22"/>
      <c r="S21" s="21"/>
      <c r="T21" s="21"/>
      <c r="U21" s="12"/>
      <c r="V21" s="124"/>
      <c r="W21" s="124"/>
      <c r="X21" s="124"/>
    </row>
    <row r="22" spans="1:24" s="124" customFormat="1" ht="13.5" thickBot="1" x14ac:dyDescent="0.25">
      <c r="A22" s="234" t="s">
        <v>72</v>
      </c>
      <c r="B22" s="238"/>
      <c r="C22" s="99"/>
      <c r="D22" s="100"/>
      <c r="E22" s="29" t="str">
        <f t="shared" si="3"/>
        <v/>
      </c>
      <c r="F22" s="4" t="str">
        <f>+Q22</f>
        <v/>
      </c>
      <c r="G22" s="99"/>
      <c r="H22" s="100"/>
      <c r="I22" s="29" t="str">
        <f t="shared" si="0"/>
        <v/>
      </c>
      <c r="J22" s="30"/>
      <c r="K22" s="4" t="str">
        <f>+T22</f>
        <v/>
      </c>
      <c r="L22" s="153"/>
      <c r="M22" s="153"/>
      <c r="N22" s="6"/>
      <c r="O22" s="7">
        <f>ABS(C22-D22)</f>
        <v>0</v>
      </c>
      <c r="P22" s="7" t="str">
        <f>IF(D22=0,"",ABS(O22/D22*100))</f>
        <v/>
      </c>
      <c r="Q22" s="90" t="str">
        <f>IF(O22&lt;$C$4,"",(IF($C$13&lt;1330,(IF(O22&gt;10,"%","")),"%")))</f>
        <v/>
      </c>
      <c r="R22" s="9">
        <f>ABS(G22-H22)</f>
        <v>0</v>
      </c>
      <c r="S22" s="10" t="str">
        <f>IF(H22=0,"",ABS(R22/H22*100))</f>
        <v/>
      </c>
      <c r="T22" s="11" t="str">
        <f>(IF(R22&lt;$G$4,"",(IF($G$13&lt;1330,(IF(R22&gt;10,"%","")),"%"))))</f>
        <v/>
      </c>
      <c r="U22" s="69" t="s">
        <v>76</v>
      </c>
      <c r="V22" s="114"/>
    </row>
    <row r="23" spans="1:24" s="124" customFormat="1" ht="13.5" thickBot="1" x14ac:dyDescent="0.25">
      <c r="A23" s="232" t="s">
        <v>20</v>
      </c>
      <c r="B23" s="233"/>
      <c r="C23" s="17">
        <f>SUM(C21,-C22)</f>
        <v>0</v>
      </c>
      <c r="D23" s="17">
        <f>SUM(D21,-D22)</f>
        <v>0</v>
      </c>
      <c r="E23" s="20">
        <f>C23-D23</f>
        <v>0</v>
      </c>
      <c r="F23" s="76"/>
      <c r="G23" s="17">
        <f>SUM(G21,-G22)</f>
        <v>0</v>
      </c>
      <c r="H23" s="17">
        <f>SUM(H21,-H22)</f>
        <v>0</v>
      </c>
      <c r="I23" s="19">
        <f>G23-H23</f>
        <v>0</v>
      </c>
      <c r="J23" s="17">
        <f>SUM(J21,-J22)</f>
        <v>0</v>
      </c>
      <c r="K23" s="76"/>
      <c r="L23" s="153"/>
      <c r="M23" s="153"/>
      <c r="N23" s="6"/>
      <c r="O23" s="21"/>
      <c r="P23" s="21"/>
      <c r="Q23" s="91"/>
      <c r="R23" s="22"/>
      <c r="S23" s="21"/>
      <c r="T23" s="21"/>
      <c r="U23" s="12"/>
    </row>
    <row r="24" spans="1:24" s="125" customFormat="1" ht="7.5" customHeight="1" thickBot="1" x14ac:dyDescent="0.25">
      <c r="A24" s="239"/>
      <c r="B24" s="240"/>
      <c r="C24" s="240"/>
      <c r="D24" s="240"/>
      <c r="E24" s="240"/>
      <c r="F24" s="240"/>
      <c r="G24" s="240"/>
      <c r="H24" s="240"/>
      <c r="I24" s="240"/>
      <c r="J24" s="240"/>
      <c r="K24" s="241"/>
      <c r="L24" s="153"/>
      <c r="M24" s="153"/>
      <c r="N24" s="32"/>
      <c r="O24" s="33"/>
      <c r="P24" s="33"/>
      <c r="Q24" s="34"/>
      <c r="R24" s="34"/>
      <c r="S24" s="33"/>
      <c r="T24" s="34"/>
      <c r="U24" s="35"/>
    </row>
    <row r="25" spans="1:24" ht="13.5" thickBot="1" x14ac:dyDescent="0.25">
      <c r="A25" s="207" t="s">
        <v>21</v>
      </c>
      <c r="B25" s="208"/>
      <c r="C25" s="208"/>
      <c r="D25" s="208"/>
      <c r="E25" s="208"/>
      <c r="F25" s="208"/>
      <c r="G25" s="208"/>
      <c r="H25" s="208"/>
      <c r="I25" s="208"/>
      <c r="J25" s="208"/>
      <c r="K25" s="209"/>
      <c r="L25" s="153"/>
      <c r="M25" s="153"/>
      <c r="O25" s="120"/>
      <c r="P25" s="120"/>
      <c r="Q25" s="120"/>
      <c r="R25" s="120"/>
      <c r="S25" s="120"/>
      <c r="T25" s="120"/>
      <c r="U25" s="12"/>
    </row>
    <row r="26" spans="1:24" x14ac:dyDescent="0.2">
      <c r="A26" s="234" t="s">
        <v>22</v>
      </c>
      <c r="B26" s="235"/>
      <c r="C26" s="242"/>
      <c r="D26" s="242"/>
      <c r="E26" s="242"/>
      <c r="F26" s="149" t="str">
        <f>+Q26</f>
        <v/>
      </c>
      <c r="G26" s="142"/>
      <c r="H26" s="2"/>
      <c r="I26" s="25" t="str">
        <f>IF(G26-H26=0,"",G26-H26)</f>
        <v/>
      </c>
      <c r="J26" s="5"/>
      <c r="K26" s="149" t="str">
        <f>+T26</f>
        <v/>
      </c>
      <c r="L26" s="153"/>
      <c r="M26" s="153"/>
      <c r="N26" s="6"/>
      <c r="O26" s="7">
        <f t="shared" ref="O26:O31" si="16">ABS(C26-D26)</f>
        <v>0</v>
      </c>
      <c r="P26" s="7" t="str">
        <f t="shared" ref="P26:P31" si="17">IF(D26=0,"",ABS(O26/D26*100))</f>
        <v/>
      </c>
      <c r="Q26" s="8" t="str">
        <f t="shared" ref="Q26:Q33" si="18">IF(O26&lt;$C$4,"",(IF($C$13&lt;1330,(IF(O26&gt;10,"%","")),"%")))</f>
        <v/>
      </c>
      <c r="R26" s="9">
        <f t="shared" ref="R26:R31" si="19">ABS(G26-H26)</f>
        <v>0</v>
      </c>
      <c r="S26" s="10" t="str">
        <f t="shared" ref="S26:S31" si="20">IF(H26=0,"",ABS(R26/H26*100))</f>
        <v/>
      </c>
      <c r="T26" s="11" t="str">
        <f t="shared" ref="T26:T33" si="21">(IF(R26&lt;$G$4,"",(IF($G$13&lt;1330,(IF(R26&gt;10,"%","")),"%"))))</f>
        <v/>
      </c>
      <c r="U26" s="69" t="s">
        <v>76</v>
      </c>
    </row>
    <row r="27" spans="1:24" s="124" customFormat="1" x14ac:dyDescent="0.2">
      <c r="A27" s="244" t="s">
        <v>23</v>
      </c>
      <c r="B27" s="245"/>
      <c r="C27" s="242"/>
      <c r="D27" s="242"/>
      <c r="E27" s="242"/>
      <c r="F27" s="104" t="str">
        <f t="shared" ref="F27:F32" si="22">+Q27</f>
        <v/>
      </c>
      <c r="G27" s="140"/>
      <c r="H27" s="13"/>
      <c r="I27" s="14" t="str">
        <f>IF(G27-H27=0,"",G27-H27)</f>
        <v/>
      </c>
      <c r="J27" s="15"/>
      <c r="K27" s="104" t="str">
        <f t="shared" ref="K27:K33" si="23">+T27</f>
        <v/>
      </c>
      <c r="L27" s="153"/>
      <c r="M27" s="153"/>
      <c r="N27" s="6"/>
      <c r="O27" s="7">
        <f t="shared" si="16"/>
        <v>0</v>
      </c>
      <c r="P27" s="7" t="str">
        <f t="shared" si="17"/>
        <v/>
      </c>
      <c r="Q27" s="8" t="str">
        <f t="shared" si="18"/>
        <v/>
      </c>
      <c r="R27" s="9">
        <f t="shared" si="19"/>
        <v>0</v>
      </c>
      <c r="S27" s="10" t="str">
        <f t="shared" si="20"/>
        <v/>
      </c>
      <c r="T27" s="11" t="str">
        <f t="shared" si="21"/>
        <v/>
      </c>
      <c r="U27" s="69" t="s">
        <v>76</v>
      </c>
      <c r="V27" s="123"/>
    </row>
    <row r="28" spans="1:24" ht="13.5" thickBot="1" x14ac:dyDescent="0.25">
      <c r="A28" s="244" t="s">
        <v>24</v>
      </c>
      <c r="B28" s="245"/>
      <c r="C28" s="243"/>
      <c r="D28" s="243"/>
      <c r="E28" s="243"/>
      <c r="F28" s="104" t="str">
        <f t="shared" si="22"/>
        <v/>
      </c>
      <c r="G28" s="140"/>
      <c r="H28" s="13"/>
      <c r="I28" s="14" t="str">
        <f>IF(G28-H28=0,"",G28-H28)</f>
        <v/>
      </c>
      <c r="J28" s="15"/>
      <c r="K28" s="104" t="str">
        <f t="shared" si="23"/>
        <v/>
      </c>
      <c r="L28" s="153"/>
      <c r="M28" s="153"/>
      <c r="N28" s="6"/>
      <c r="O28" s="7">
        <f t="shared" si="16"/>
        <v>0</v>
      </c>
      <c r="P28" s="7" t="str">
        <f t="shared" si="17"/>
        <v/>
      </c>
      <c r="Q28" s="8" t="str">
        <f t="shared" si="18"/>
        <v/>
      </c>
      <c r="R28" s="9">
        <f t="shared" si="19"/>
        <v>0</v>
      </c>
      <c r="S28" s="10" t="str">
        <f t="shared" si="20"/>
        <v/>
      </c>
      <c r="T28" s="11" t="str">
        <f t="shared" si="21"/>
        <v/>
      </c>
      <c r="U28" s="69" t="s">
        <v>76</v>
      </c>
      <c r="V28" s="123"/>
    </row>
    <row r="29" spans="1:24" x14ac:dyDescent="0.2">
      <c r="A29" s="172" t="s">
        <v>25</v>
      </c>
      <c r="B29" s="36" t="s">
        <v>26</v>
      </c>
      <c r="C29" s="23"/>
      <c r="D29" s="24"/>
      <c r="E29" s="102" t="str">
        <f>IF(C29-D29=0,"",C29-D29)</f>
        <v/>
      </c>
      <c r="F29" s="104" t="str">
        <f t="shared" si="22"/>
        <v/>
      </c>
      <c r="G29" s="1"/>
      <c r="H29" s="2"/>
      <c r="I29" s="16" t="str">
        <f>IF(G29-H29=0,"",G29-H29)</f>
        <v/>
      </c>
      <c r="J29" s="5"/>
      <c r="K29" s="104" t="str">
        <f t="shared" si="23"/>
        <v/>
      </c>
      <c r="L29" s="153"/>
      <c r="M29" s="153"/>
      <c r="N29" s="6"/>
      <c r="O29" s="7">
        <f t="shared" si="16"/>
        <v>0</v>
      </c>
      <c r="P29" s="7" t="str">
        <f t="shared" si="17"/>
        <v/>
      </c>
      <c r="Q29" s="8" t="str">
        <f t="shared" si="18"/>
        <v/>
      </c>
      <c r="R29" s="9">
        <f t="shared" si="19"/>
        <v>0</v>
      </c>
      <c r="S29" s="10" t="str">
        <f t="shared" si="20"/>
        <v/>
      </c>
      <c r="T29" s="11" t="str">
        <f t="shared" si="21"/>
        <v/>
      </c>
      <c r="U29" s="69" t="s">
        <v>76</v>
      </c>
    </row>
    <row r="30" spans="1:24" x14ac:dyDescent="0.2">
      <c r="A30" s="172" t="s">
        <v>27</v>
      </c>
      <c r="B30" s="36" t="s">
        <v>26</v>
      </c>
      <c r="C30" s="1"/>
      <c r="D30" s="2"/>
      <c r="E30" s="103" t="str">
        <f t="shared" ref="E30:E31" si="24">IF(C30-D30=0,"",C30-D30)</f>
        <v/>
      </c>
      <c r="F30" s="104" t="str">
        <f t="shared" si="22"/>
        <v/>
      </c>
      <c r="G30" s="1"/>
      <c r="H30" s="2"/>
      <c r="I30" s="16" t="str">
        <f t="shared" ref="I30:I31" si="25">IF(G30-H30=0,"",G30-H30)</f>
        <v/>
      </c>
      <c r="J30" s="5"/>
      <c r="K30" s="104" t="str">
        <f t="shared" si="23"/>
        <v/>
      </c>
      <c r="L30" s="153"/>
      <c r="M30" s="153"/>
      <c r="N30" s="6"/>
      <c r="O30" s="7">
        <f t="shared" si="16"/>
        <v>0</v>
      </c>
      <c r="P30" s="7" t="str">
        <f t="shared" si="17"/>
        <v/>
      </c>
      <c r="Q30" s="8" t="str">
        <f t="shared" si="18"/>
        <v/>
      </c>
      <c r="R30" s="9">
        <f t="shared" si="19"/>
        <v>0</v>
      </c>
      <c r="S30" s="10" t="str">
        <f t="shared" si="20"/>
        <v/>
      </c>
      <c r="T30" s="11" t="str">
        <f t="shared" si="21"/>
        <v/>
      </c>
      <c r="U30" s="69" t="s">
        <v>76</v>
      </c>
    </row>
    <row r="31" spans="1:24" x14ac:dyDescent="0.2">
      <c r="A31" s="172" t="s">
        <v>28</v>
      </c>
      <c r="B31" s="36" t="s">
        <v>26</v>
      </c>
      <c r="C31" s="1"/>
      <c r="D31" s="2"/>
      <c r="E31" s="103" t="str">
        <f t="shared" si="24"/>
        <v/>
      </c>
      <c r="F31" s="104" t="str">
        <f t="shared" si="22"/>
        <v/>
      </c>
      <c r="G31" s="1"/>
      <c r="H31" s="2"/>
      <c r="I31" s="16" t="str">
        <f t="shared" si="25"/>
        <v/>
      </c>
      <c r="J31" s="5"/>
      <c r="K31" s="104" t="str">
        <f t="shared" si="23"/>
        <v/>
      </c>
      <c r="L31" s="153"/>
      <c r="M31" s="153"/>
      <c r="N31" s="6"/>
      <c r="O31" s="7">
        <f t="shared" si="16"/>
        <v>0</v>
      </c>
      <c r="P31" s="7" t="str">
        <f t="shared" si="17"/>
        <v/>
      </c>
      <c r="Q31" s="8" t="str">
        <f t="shared" si="18"/>
        <v/>
      </c>
      <c r="R31" s="9">
        <f t="shared" si="19"/>
        <v>0</v>
      </c>
      <c r="S31" s="10" t="str">
        <f t="shared" si="20"/>
        <v/>
      </c>
      <c r="T31" s="11" t="str">
        <f t="shared" si="21"/>
        <v/>
      </c>
      <c r="U31" s="69" t="s">
        <v>76</v>
      </c>
    </row>
    <row r="32" spans="1:24" x14ac:dyDescent="0.2">
      <c r="A32" s="172" t="s">
        <v>29</v>
      </c>
      <c r="B32" s="36" t="s">
        <v>26</v>
      </c>
      <c r="C32" s="107"/>
      <c r="D32" s="108"/>
      <c r="E32" s="108"/>
      <c r="F32" s="104" t="str">
        <f t="shared" si="22"/>
        <v/>
      </c>
      <c r="G32" s="108"/>
      <c r="H32" s="108"/>
      <c r="I32" s="109"/>
      <c r="J32" s="5"/>
      <c r="K32" s="104" t="str">
        <f t="shared" si="23"/>
        <v/>
      </c>
      <c r="L32" s="153"/>
      <c r="M32" s="153"/>
      <c r="N32" s="6"/>
      <c r="O32" s="7"/>
      <c r="P32" s="7"/>
      <c r="Q32" s="8" t="str">
        <f t="shared" si="18"/>
        <v/>
      </c>
      <c r="R32" s="9"/>
      <c r="S32" s="10"/>
      <c r="T32" s="11" t="str">
        <f t="shared" si="21"/>
        <v/>
      </c>
      <c r="U32" s="69" t="s">
        <v>76</v>
      </c>
    </row>
    <row r="33" spans="1:22" ht="13.5" thickBot="1" x14ac:dyDescent="0.25">
      <c r="A33" s="172" t="s">
        <v>30</v>
      </c>
      <c r="B33" s="36" t="s">
        <v>26</v>
      </c>
      <c r="C33" s="142"/>
      <c r="D33" s="38"/>
      <c r="E33" s="101" t="str">
        <f>IF(C33-D33=0,"",C33-D33)</f>
        <v/>
      </c>
      <c r="F33" s="104" t="str">
        <f>+Q33</f>
        <v/>
      </c>
      <c r="G33" s="39"/>
      <c r="H33" s="38"/>
      <c r="I33" s="40" t="str">
        <f>IF(G33-H33=0,"",G33-H33)</f>
        <v/>
      </c>
      <c r="J33" s="5"/>
      <c r="K33" s="104" t="str">
        <f t="shared" si="23"/>
        <v/>
      </c>
      <c r="L33" s="153"/>
      <c r="M33" s="153"/>
      <c r="N33" s="6"/>
      <c r="O33" s="7">
        <f>ABS(C33-D33)</f>
        <v>0</v>
      </c>
      <c r="P33" s="7" t="str">
        <f>IF(D33=0,"",ABS(O33/D33*100))</f>
        <v/>
      </c>
      <c r="Q33" s="8" t="str">
        <f t="shared" si="18"/>
        <v/>
      </c>
      <c r="R33" s="9">
        <f>ABS(G33-H33)</f>
        <v>0</v>
      </c>
      <c r="S33" s="10" t="str">
        <f>IF(H33=0,"",ABS(R33/H33*100))</f>
        <v/>
      </c>
      <c r="T33" s="11" t="str">
        <f t="shared" si="21"/>
        <v/>
      </c>
      <c r="U33" s="69" t="s">
        <v>76</v>
      </c>
    </row>
    <row r="34" spans="1:22" s="123" customFormat="1" ht="13.5" thickBot="1" x14ac:dyDescent="0.25">
      <c r="A34" s="172" t="s">
        <v>31</v>
      </c>
      <c r="B34" s="36" t="s">
        <v>32</v>
      </c>
      <c r="C34" s="143"/>
      <c r="D34" s="105"/>
      <c r="E34" s="105"/>
      <c r="F34" s="104" t="str">
        <f>T34</f>
        <v/>
      </c>
      <c r="G34" s="105"/>
      <c r="H34" s="105"/>
      <c r="I34" s="106"/>
      <c r="J34" s="41"/>
      <c r="K34" s="104"/>
      <c r="L34" s="153"/>
      <c r="M34" s="153"/>
      <c r="N34" s="6"/>
      <c r="O34" s="22"/>
      <c r="P34" s="22"/>
      <c r="Q34" s="22"/>
      <c r="R34" s="22"/>
      <c r="S34" s="22"/>
      <c r="T34" s="11" t="str">
        <f>IF(C34="","",IF(C34&lt;100,"%",""))</f>
        <v/>
      </c>
      <c r="U34" s="12" t="s">
        <v>33</v>
      </c>
      <c r="V34" s="114"/>
    </row>
    <row r="35" spans="1:22" s="123" customFormat="1" ht="13.5" thickBot="1" x14ac:dyDescent="0.25">
      <c r="A35" s="172" t="s">
        <v>34</v>
      </c>
      <c r="B35" s="36" t="s">
        <v>35</v>
      </c>
      <c r="C35" s="144"/>
      <c r="D35" s="105"/>
      <c r="E35" s="105"/>
      <c r="F35" s="110"/>
      <c r="G35" s="105"/>
      <c r="H35" s="105"/>
      <c r="I35" s="105"/>
      <c r="J35" s="42"/>
      <c r="K35" s="148" t="str">
        <f>T35</f>
        <v/>
      </c>
      <c r="L35" s="153"/>
      <c r="M35" s="153"/>
      <c r="N35" s="6"/>
      <c r="O35" s="22"/>
      <c r="P35" s="22"/>
      <c r="Q35" s="22"/>
      <c r="R35" s="22"/>
      <c r="S35" s="22"/>
      <c r="T35" s="11" t="str">
        <f>IF(C35="","",IF(C35&lt;3,"%",""))</f>
        <v/>
      </c>
      <c r="U35" s="12" t="s">
        <v>36</v>
      </c>
      <c r="V35" s="114"/>
    </row>
    <row r="36" spans="1:22" s="126" customFormat="1" ht="9.6" customHeight="1" thickBot="1" x14ac:dyDescent="0.25">
      <c r="A36" s="204"/>
      <c r="B36" s="205"/>
      <c r="C36" s="205"/>
      <c r="D36" s="205"/>
      <c r="E36" s="205"/>
      <c r="F36" s="205"/>
      <c r="G36" s="205"/>
      <c r="H36" s="205"/>
      <c r="I36" s="205"/>
      <c r="J36" s="205"/>
      <c r="K36" s="206"/>
      <c r="L36" s="153"/>
      <c r="M36" s="153"/>
      <c r="N36" s="32"/>
      <c r="O36" s="34"/>
      <c r="P36" s="34"/>
      <c r="Q36" s="34"/>
      <c r="R36" s="34"/>
      <c r="S36" s="34"/>
      <c r="T36" s="34"/>
      <c r="U36" s="35"/>
      <c r="V36" s="120"/>
    </row>
    <row r="37" spans="1:22" ht="13.5" thickBot="1" x14ac:dyDescent="0.25">
      <c r="A37" s="207" t="s">
        <v>37</v>
      </c>
      <c r="B37" s="208"/>
      <c r="C37" s="208"/>
      <c r="D37" s="208"/>
      <c r="E37" s="208"/>
      <c r="F37" s="208"/>
      <c r="G37" s="208"/>
      <c r="H37" s="208"/>
      <c r="I37" s="208"/>
      <c r="J37" s="208"/>
      <c r="K37" s="209"/>
      <c r="L37" s="153"/>
      <c r="M37" s="153"/>
      <c r="O37" s="120"/>
      <c r="P37" s="120"/>
      <c r="Q37" s="120"/>
      <c r="R37" s="120"/>
      <c r="S37" s="120"/>
      <c r="T37" s="120"/>
      <c r="U37" s="12"/>
    </row>
    <row r="38" spans="1:22" x14ac:dyDescent="0.2">
      <c r="A38" s="172" t="s">
        <v>38</v>
      </c>
      <c r="B38" s="36" t="s">
        <v>39</v>
      </c>
      <c r="C38" s="145"/>
      <c r="D38" s="146"/>
      <c r="E38" s="98" t="str">
        <f>IF(C38-D38=0,"",C38-D38)</f>
        <v/>
      </c>
      <c r="F38" s="149" t="str">
        <f>+Q38</f>
        <v/>
      </c>
      <c r="G38" s="145"/>
      <c r="H38" s="146"/>
      <c r="I38" s="98" t="str">
        <f t="shared" ref="I38:I41" si="26">IF(G38-H38=0,"",G38-H38)</f>
        <v/>
      </c>
      <c r="J38" s="147"/>
      <c r="K38" s="149" t="str">
        <f>+T38</f>
        <v/>
      </c>
      <c r="L38" s="153"/>
      <c r="M38" s="153"/>
      <c r="N38" s="6"/>
      <c r="O38" s="7">
        <f t="shared" ref="O38:O41" si="27">ABS(C38-D38)</f>
        <v>0</v>
      </c>
      <c r="P38" s="7" t="str">
        <f t="shared" ref="P38:P41" si="28">IF(D38=0,"",ABS(O38/D38*100))</f>
        <v/>
      </c>
      <c r="Q38" s="8" t="str">
        <f>IF(P38&lt;10,"",(IF(O38&lt;0.5,"","%")))</f>
        <v/>
      </c>
      <c r="R38" s="9">
        <f t="shared" ref="R38:R41" si="29">ABS(G38-H38)</f>
        <v>0</v>
      </c>
      <c r="S38" s="10" t="str">
        <f t="shared" ref="S38:S41" si="30">IF(H38=0,"",ABS(R38/H38*100))</f>
        <v/>
      </c>
      <c r="T38" s="11" t="str">
        <f>IF(S38&lt;10,"",(IF(R38&lt;0.5,"","%")))</f>
        <v/>
      </c>
      <c r="U38" s="12" t="s">
        <v>40</v>
      </c>
    </row>
    <row r="39" spans="1:22" x14ac:dyDescent="0.2">
      <c r="A39" s="172" t="s">
        <v>41</v>
      </c>
      <c r="B39" s="36" t="s">
        <v>26</v>
      </c>
      <c r="C39" s="175" t="e">
        <f>+C13/C38</f>
        <v>#DIV/0!</v>
      </c>
      <c r="D39" s="175" t="e">
        <f>+D13/D38</f>
        <v>#DIV/0!</v>
      </c>
      <c r="E39" s="167" t="e">
        <f>IF(C39-D39=0,"",C39-D39)</f>
        <v>#DIV/0!</v>
      </c>
      <c r="F39" s="104" t="e">
        <f t="shared" ref="F39:F41" si="31">+Q39</f>
        <v>#DIV/0!</v>
      </c>
      <c r="G39" s="175" t="e">
        <f>+G13/G38</f>
        <v>#DIV/0!</v>
      </c>
      <c r="H39" s="175" t="e">
        <f>+H13/H38</f>
        <v>#DIV/0!</v>
      </c>
      <c r="I39" s="167" t="e">
        <f t="shared" si="26"/>
        <v>#DIV/0!</v>
      </c>
      <c r="J39" s="162" t="e">
        <f>+J13/J38</f>
        <v>#DIV/0!</v>
      </c>
      <c r="K39" s="104" t="e">
        <f t="shared" ref="K39:K41" si="32">+T39</f>
        <v>#DIV/0!</v>
      </c>
      <c r="L39" s="153"/>
      <c r="M39" s="153"/>
      <c r="N39" s="6"/>
      <c r="O39" s="7" t="e">
        <f t="shared" si="27"/>
        <v>#DIV/0!</v>
      </c>
      <c r="P39" s="7" t="e">
        <f t="shared" si="28"/>
        <v>#DIV/0!</v>
      </c>
      <c r="Q39" s="8" t="e">
        <f>IF(P39&lt;10,"",(IF(O39&lt;0.5,"","%")))</f>
        <v>#DIV/0!</v>
      </c>
      <c r="R39" s="9" t="e">
        <f t="shared" si="29"/>
        <v>#DIV/0!</v>
      </c>
      <c r="S39" s="10" t="e">
        <f t="shared" si="30"/>
        <v>#DIV/0!</v>
      </c>
      <c r="T39" s="11" t="e">
        <f t="shared" ref="T39:T41" si="33">IF(S39&lt;10,"",(IF(R39&lt;0.5,"","%")))</f>
        <v>#DIV/0!</v>
      </c>
      <c r="U39" s="12" t="s">
        <v>40</v>
      </c>
    </row>
    <row r="40" spans="1:22" x14ac:dyDescent="0.2">
      <c r="A40" s="172" t="s">
        <v>42</v>
      </c>
      <c r="B40" s="36" t="s">
        <v>26</v>
      </c>
      <c r="C40" s="175" t="e">
        <f>+C16/C38</f>
        <v>#DIV/0!</v>
      </c>
      <c r="D40" s="175" t="e">
        <f>+D16/D38</f>
        <v>#DIV/0!</v>
      </c>
      <c r="E40" s="167" t="e">
        <f>IF(C40-D40=0,"",C40-D40)</f>
        <v>#DIV/0!</v>
      </c>
      <c r="F40" s="104" t="e">
        <f t="shared" si="31"/>
        <v>#DIV/0!</v>
      </c>
      <c r="G40" s="175" t="e">
        <f>+G16/G38</f>
        <v>#DIV/0!</v>
      </c>
      <c r="H40" s="175" t="e">
        <f>+H16/H38</f>
        <v>#DIV/0!</v>
      </c>
      <c r="I40" s="167" t="e">
        <f t="shared" si="26"/>
        <v>#DIV/0!</v>
      </c>
      <c r="J40" s="162" t="e">
        <f>+J16/J38</f>
        <v>#DIV/0!</v>
      </c>
      <c r="K40" s="104" t="e">
        <f t="shared" si="32"/>
        <v>#DIV/0!</v>
      </c>
      <c r="L40" s="153"/>
      <c r="M40" s="153"/>
      <c r="N40" s="6"/>
      <c r="O40" s="7" t="e">
        <f t="shared" si="27"/>
        <v>#DIV/0!</v>
      </c>
      <c r="P40" s="7" t="e">
        <f t="shared" si="28"/>
        <v>#DIV/0!</v>
      </c>
      <c r="Q40" s="8" t="e">
        <f>IF(P40&lt;10,"",(IF(O40&lt;0.5,"","%")))</f>
        <v>#DIV/0!</v>
      </c>
      <c r="R40" s="9" t="e">
        <f t="shared" si="29"/>
        <v>#DIV/0!</v>
      </c>
      <c r="S40" s="10" t="e">
        <f t="shared" si="30"/>
        <v>#DIV/0!</v>
      </c>
      <c r="T40" s="11" t="e">
        <f t="shared" si="33"/>
        <v>#DIV/0!</v>
      </c>
      <c r="U40" s="12" t="s">
        <v>40</v>
      </c>
    </row>
    <row r="41" spans="1:22" ht="13.5" thickBot="1" x14ac:dyDescent="0.25">
      <c r="A41" s="172" t="s">
        <v>43</v>
      </c>
      <c r="B41" s="36" t="s">
        <v>26</v>
      </c>
      <c r="C41" s="168"/>
      <c r="D41" s="169"/>
      <c r="E41" s="167" t="str">
        <f t="shared" ref="E41" si="34">IF(C41-D41=0,"",C41-D41)</f>
        <v/>
      </c>
      <c r="F41" s="87" t="str">
        <f t="shared" si="31"/>
        <v/>
      </c>
      <c r="G41" s="168"/>
      <c r="H41" s="169"/>
      <c r="I41" s="167" t="str">
        <f t="shared" si="26"/>
        <v/>
      </c>
      <c r="J41" s="170"/>
      <c r="K41" s="87" t="str">
        <f t="shared" si="32"/>
        <v/>
      </c>
      <c r="L41" s="153"/>
      <c r="M41" s="153"/>
      <c r="N41" s="6"/>
      <c r="O41" s="7">
        <f t="shared" si="27"/>
        <v>0</v>
      </c>
      <c r="P41" s="7" t="str">
        <f t="shared" si="28"/>
        <v/>
      </c>
      <c r="Q41" s="8" t="str">
        <f t="shared" ref="Q41" si="35">IF(P41&lt;10,"",(IF(O41&lt;0.5,"","%")))</f>
        <v/>
      </c>
      <c r="R41" s="9">
        <f t="shared" si="29"/>
        <v>0</v>
      </c>
      <c r="S41" s="10" t="str">
        <f t="shared" si="30"/>
        <v/>
      </c>
      <c r="T41" s="11" t="str">
        <f t="shared" si="33"/>
        <v/>
      </c>
      <c r="U41" s="12" t="s">
        <v>40</v>
      </c>
    </row>
    <row r="42" spans="1:22" s="120" customFormat="1" ht="7.5" customHeight="1" thickBot="1" x14ac:dyDescent="0.25">
      <c r="A42" s="204"/>
      <c r="B42" s="205"/>
      <c r="C42" s="205"/>
      <c r="D42" s="205"/>
      <c r="E42" s="205"/>
      <c r="F42" s="205"/>
      <c r="G42" s="205"/>
      <c r="H42" s="205"/>
      <c r="I42" s="205"/>
      <c r="J42" s="205"/>
      <c r="K42" s="206"/>
      <c r="L42" s="153"/>
      <c r="M42" s="153"/>
      <c r="N42" s="46"/>
      <c r="O42" s="44"/>
      <c r="P42" s="44"/>
      <c r="Q42" s="45"/>
      <c r="R42" s="45"/>
      <c r="S42" s="44"/>
      <c r="T42" s="45"/>
      <c r="U42" s="35"/>
    </row>
    <row r="43" spans="1:22" ht="13.5" thickBot="1" x14ac:dyDescent="0.25">
      <c r="A43" s="207" t="s">
        <v>44</v>
      </c>
      <c r="B43" s="208"/>
      <c r="C43" s="208"/>
      <c r="D43" s="208"/>
      <c r="E43" s="208"/>
      <c r="F43" s="208"/>
      <c r="G43" s="208"/>
      <c r="H43" s="208"/>
      <c r="I43" s="208"/>
      <c r="J43" s="208"/>
      <c r="K43" s="209"/>
      <c r="L43" s="153"/>
      <c r="M43" s="153"/>
      <c r="N43" s="46"/>
      <c r="O43" s="44"/>
      <c r="P43" s="44"/>
      <c r="Q43" s="45"/>
      <c r="R43" s="45"/>
      <c r="S43" s="44"/>
      <c r="T43" s="45"/>
      <c r="U43" s="12"/>
    </row>
    <row r="44" spans="1:22" ht="25.5" x14ac:dyDescent="0.2">
      <c r="A44" s="154" t="s">
        <v>73</v>
      </c>
      <c r="B44" s="176"/>
      <c r="C44" s="1"/>
      <c r="D44" s="2"/>
      <c r="E44" s="29" t="str">
        <f t="shared" ref="E44:E51" si="36">IF(C44-D44=0,"",C44-D44)</f>
        <v/>
      </c>
      <c r="F44" s="149" t="str">
        <f>+Q44</f>
        <v/>
      </c>
      <c r="G44" s="1"/>
      <c r="H44" s="2"/>
      <c r="I44" s="29" t="str">
        <f t="shared" ref="I44:I51" si="37">IF(G44-H44=0,"",G44-H44)</f>
        <v/>
      </c>
      <c r="J44" s="26"/>
      <c r="K44" s="149" t="str">
        <f t="shared" ref="K44:K50" si="38">+T44</f>
        <v/>
      </c>
      <c r="L44" s="153"/>
      <c r="M44" s="153"/>
      <c r="N44" s="6"/>
      <c r="O44" s="7">
        <f t="shared" ref="O44:O51" si="39">ABS(C44-D44)</f>
        <v>0</v>
      </c>
      <c r="P44" s="7" t="str">
        <f t="shared" ref="P44:P51" si="40">IF(D44=0,"",ABS(O44/D44*100))</f>
        <v/>
      </c>
      <c r="Q44" s="8" t="str">
        <f>IF(P44&lt;10,"",(IF(O44&lt;0.5,"","%")))</f>
        <v/>
      </c>
      <c r="R44" s="9">
        <f t="shared" ref="R44:R51" si="41">ABS(G44-H44)</f>
        <v>0</v>
      </c>
      <c r="S44" s="10" t="str">
        <f t="shared" ref="S44:S51" si="42">IF(H44=0,"",ABS(R44/H44*100))</f>
        <v/>
      </c>
      <c r="T44" s="11" t="str">
        <f>IF(S44&lt;10,"",(IF(R44&lt;0.5,"","%")))</f>
        <v/>
      </c>
      <c r="U44" s="12" t="s">
        <v>40</v>
      </c>
    </row>
    <row r="45" spans="1:22" x14ac:dyDescent="0.2">
      <c r="A45" s="164"/>
      <c r="B45" s="176"/>
      <c r="C45" s="1"/>
      <c r="D45" s="2"/>
      <c r="E45" s="16" t="str">
        <f t="shared" si="36"/>
        <v/>
      </c>
      <c r="F45" s="104" t="str">
        <f t="shared" ref="F45:F51" si="43">+Q45</f>
        <v/>
      </c>
      <c r="G45" s="1"/>
      <c r="H45" s="2"/>
      <c r="I45" s="16" t="str">
        <f t="shared" si="37"/>
        <v/>
      </c>
      <c r="J45" s="5"/>
      <c r="K45" s="151" t="str">
        <f t="shared" si="38"/>
        <v/>
      </c>
      <c r="L45" s="153"/>
      <c r="M45" s="153"/>
      <c r="N45" s="6"/>
      <c r="O45" s="7">
        <f t="shared" si="39"/>
        <v>0</v>
      </c>
      <c r="P45" s="7" t="str">
        <f t="shared" si="40"/>
        <v/>
      </c>
      <c r="Q45" s="8" t="str">
        <f t="shared" ref="Q45:Q52" si="44">IF(P45&lt;10,"",(IF(O45&lt;0.5,"","%")))</f>
        <v/>
      </c>
      <c r="R45" s="9">
        <f t="shared" si="41"/>
        <v>0</v>
      </c>
      <c r="S45" s="10" t="str">
        <f t="shared" si="42"/>
        <v/>
      </c>
      <c r="T45" s="11" t="str">
        <f t="shared" ref="T45:T51" si="45">IF(S45&lt;10,"",(IF(R45&lt;0.5,"","%")))</f>
        <v/>
      </c>
      <c r="U45" s="12" t="s">
        <v>40</v>
      </c>
    </row>
    <row r="46" spans="1:22" x14ac:dyDescent="0.2">
      <c r="A46" s="164"/>
      <c r="B46" s="176"/>
      <c r="C46" s="1"/>
      <c r="D46" s="2"/>
      <c r="E46" s="16" t="str">
        <f t="shared" si="36"/>
        <v/>
      </c>
      <c r="F46" s="104" t="str">
        <f t="shared" si="43"/>
        <v/>
      </c>
      <c r="G46" s="1"/>
      <c r="H46" s="2"/>
      <c r="I46" s="16" t="str">
        <f t="shared" si="37"/>
        <v/>
      </c>
      <c r="J46" s="5"/>
      <c r="K46" s="151" t="str">
        <f t="shared" si="38"/>
        <v/>
      </c>
      <c r="L46" s="153"/>
      <c r="M46" s="153"/>
      <c r="N46" s="6"/>
      <c r="O46" s="7">
        <f t="shared" si="39"/>
        <v>0</v>
      </c>
      <c r="P46" s="7" t="str">
        <f t="shared" si="40"/>
        <v/>
      </c>
      <c r="Q46" s="8" t="str">
        <f t="shared" si="44"/>
        <v/>
      </c>
      <c r="R46" s="9">
        <f t="shared" si="41"/>
        <v>0</v>
      </c>
      <c r="S46" s="10" t="str">
        <f t="shared" si="42"/>
        <v/>
      </c>
      <c r="T46" s="11" t="str">
        <f t="shared" si="45"/>
        <v/>
      </c>
      <c r="U46" s="12" t="s">
        <v>40</v>
      </c>
    </row>
    <row r="47" spans="1:22" x14ac:dyDescent="0.2">
      <c r="A47" s="164"/>
      <c r="B47" s="176"/>
      <c r="C47" s="1"/>
      <c r="D47" s="2"/>
      <c r="E47" s="16" t="str">
        <f t="shared" si="36"/>
        <v/>
      </c>
      <c r="F47" s="104" t="str">
        <f t="shared" si="43"/>
        <v/>
      </c>
      <c r="G47" s="1"/>
      <c r="H47" s="2"/>
      <c r="I47" s="16" t="str">
        <f t="shared" si="37"/>
        <v/>
      </c>
      <c r="J47" s="5"/>
      <c r="K47" s="104" t="str">
        <f t="shared" si="38"/>
        <v/>
      </c>
      <c r="L47" s="153"/>
      <c r="M47" s="153"/>
      <c r="N47" s="6"/>
      <c r="O47" s="7">
        <f t="shared" si="39"/>
        <v>0</v>
      </c>
      <c r="P47" s="7" t="str">
        <f t="shared" si="40"/>
        <v/>
      </c>
      <c r="Q47" s="8" t="str">
        <f t="shared" si="44"/>
        <v/>
      </c>
      <c r="R47" s="9">
        <f t="shared" si="41"/>
        <v>0</v>
      </c>
      <c r="S47" s="10" t="str">
        <f t="shared" si="42"/>
        <v/>
      </c>
      <c r="T47" s="11" t="str">
        <f t="shared" si="45"/>
        <v/>
      </c>
      <c r="U47" s="12" t="s">
        <v>40</v>
      </c>
    </row>
    <row r="48" spans="1:22" x14ac:dyDescent="0.2">
      <c r="A48" s="164"/>
      <c r="B48" s="176"/>
      <c r="C48" s="1"/>
      <c r="D48" s="2"/>
      <c r="E48" s="16" t="str">
        <f t="shared" si="36"/>
        <v/>
      </c>
      <c r="F48" s="104" t="str">
        <f t="shared" si="43"/>
        <v/>
      </c>
      <c r="G48" s="1"/>
      <c r="H48" s="2"/>
      <c r="I48" s="16" t="str">
        <f t="shared" si="37"/>
        <v/>
      </c>
      <c r="J48" s="5"/>
      <c r="K48" s="104" t="str">
        <f t="shared" si="38"/>
        <v/>
      </c>
      <c r="L48" s="153"/>
      <c r="M48" s="153"/>
      <c r="N48" s="6"/>
      <c r="O48" s="7">
        <f t="shared" si="39"/>
        <v>0</v>
      </c>
      <c r="P48" s="7" t="str">
        <f t="shared" si="40"/>
        <v/>
      </c>
      <c r="Q48" s="8" t="str">
        <f t="shared" si="44"/>
        <v/>
      </c>
      <c r="R48" s="9">
        <f t="shared" si="41"/>
        <v>0</v>
      </c>
      <c r="S48" s="10" t="str">
        <f t="shared" si="42"/>
        <v/>
      </c>
      <c r="T48" s="11" t="str">
        <f t="shared" si="45"/>
        <v/>
      </c>
      <c r="U48" s="12" t="s">
        <v>40</v>
      </c>
    </row>
    <row r="49" spans="1:22" x14ac:dyDescent="0.2">
      <c r="A49" s="164"/>
      <c r="B49" s="176"/>
      <c r="C49" s="1"/>
      <c r="D49" s="2"/>
      <c r="E49" s="16" t="str">
        <f t="shared" si="36"/>
        <v/>
      </c>
      <c r="F49" s="104" t="str">
        <f t="shared" si="43"/>
        <v/>
      </c>
      <c r="G49" s="1"/>
      <c r="H49" s="2"/>
      <c r="I49" s="16" t="str">
        <f t="shared" si="37"/>
        <v/>
      </c>
      <c r="J49" s="5"/>
      <c r="K49" s="151" t="str">
        <f t="shared" si="38"/>
        <v/>
      </c>
      <c r="L49" s="153"/>
      <c r="M49" s="153"/>
      <c r="N49" s="6"/>
      <c r="O49" s="7">
        <f t="shared" si="39"/>
        <v>0</v>
      </c>
      <c r="P49" s="7" t="str">
        <f t="shared" si="40"/>
        <v/>
      </c>
      <c r="Q49" s="8" t="str">
        <f t="shared" si="44"/>
        <v/>
      </c>
      <c r="R49" s="9">
        <f t="shared" si="41"/>
        <v>0</v>
      </c>
      <c r="S49" s="10" t="str">
        <f t="shared" si="42"/>
        <v/>
      </c>
      <c r="T49" s="11" t="str">
        <f t="shared" si="45"/>
        <v/>
      </c>
      <c r="U49" s="12" t="s">
        <v>40</v>
      </c>
    </row>
    <row r="50" spans="1:22" x14ac:dyDescent="0.2">
      <c r="A50" s="164"/>
      <c r="B50" s="176"/>
      <c r="C50" s="1"/>
      <c r="D50" s="2"/>
      <c r="E50" s="16" t="str">
        <f t="shared" si="36"/>
        <v/>
      </c>
      <c r="F50" s="104" t="str">
        <f t="shared" si="43"/>
        <v/>
      </c>
      <c r="G50" s="1"/>
      <c r="H50" s="2"/>
      <c r="I50" s="16" t="str">
        <f t="shared" si="37"/>
        <v/>
      </c>
      <c r="J50" s="5"/>
      <c r="K50" s="87" t="str">
        <f t="shared" si="38"/>
        <v/>
      </c>
      <c r="L50" s="153"/>
      <c r="M50" s="153"/>
      <c r="N50" s="6"/>
      <c r="O50" s="7">
        <f t="shared" si="39"/>
        <v>0</v>
      </c>
      <c r="P50" s="7" t="str">
        <f t="shared" si="40"/>
        <v/>
      </c>
      <c r="Q50" s="8" t="str">
        <f t="shared" si="44"/>
        <v/>
      </c>
      <c r="R50" s="9">
        <f t="shared" si="41"/>
        <v>0</v>
      </c>
      <c r="S50" s="10" t="str">
        <f t="shared" si="42"/>
        <v/>
      </c>
      <c r="T50" s="11" t="str">
        <f t="shared" si="45"/>
        <v/>
      </c>
      <c r="U50" s="12" t="s">
        <v>40</v>
      </c>
    </row>
    <row r="51" spans="1:22" ht="13.5" thickBot="1" x14ac:dyDescent="0.25">
      <c r="A51" s="165"/>
      <c r="B51" s="177"/>
      <c r="C51" s="39"/>
      <c r="D51" s="38"/>
      <c r="E51" s="40" t="str">
        <f t="shared" si="36"/>
        <v/>
      </c>
      <c r="F51" s="150" t="str">
        <f t="shared" si="43"/>
        <v/>
      </c>
      <c r="G51" s="39"/>
      <c r="H51" s="38"/>
      <c r="I51" s="40" t="str">
        <f t="shared" si="37"/>
        <v/>
      </c>
      <c r="J51" s="43"/>
      <c r="K51" s="94" t="str">
        <f>T51</f>
        <v/>
      </c>
      <c r="L51" s="153"/>
      <c r="M51" s="153"/>
      <c r="N51" s="6"/>
      <c r="O51" s="7">
        <f t="shared" si="39"/>
        <v>0</v>
      </c>
      <c r="P51" s="7" t="str">
        <f t="shared" si="40"/>
        <v/>
      </c>
      <c r="Q51" s="8" t="str">
        <f t="shared" si="44"/>
        <v/>
      </c>
      <c r="R51" s="9">
        <f t="shared" si="41"/>
        <v>0</v>
      </c>
      <c r="S51" s="10" t="str">
        <f t="shared" si="42"/>
        <v/>
      </c>
      <c r="T51" s="11" t="str">
        <f t="shared" si="45"/>
        <v/>
      </c>
      <c r="U51" s="12" t="s">
        <v>40</v>
      </c>
    </row>
    <row r="52" spans="1:22" s="120" customFormat="1" ht="7.5" customHeight="1" thickBot="1" x14ac:dyDescent="0.25">
      <c r="A52" s="34"/>
      <c r="B52" s="34"/>
      <c r="C52" s="34"/>
      <c r="D52" s="34"/>
      <c r="E52" s="34"/>
      <c r="F52" s="34"/>
      <c r="G52" s="34"/>
      <c r="H52" s="34"/>
      <c r="I52" s="34"/>
      <c r="J52" s="34"/>
      <c r="K52" s="97"/>
      <c r="L52" s="153"/>
      <c r="M52" s="153"/>
      <c r="N52" s="46"/>
      <c r="O52" s="44"/>
      <c r="P52" s="44"/>
      <c r="Q52" s="77" t="str">
        <f t="shared" si="44"/>
        <v/>
      </c>
      <c r="R52" s="45"/>
      <c r="S52" s="44"/>
      <c r="T52" s="45"/>
      <c r="U52" s="35"/>
      <c r="V52" s="34"/>
    </row>
    <row r="53" spans="1:22" ht="25.5" x14ac:dyDescent="0.2">
      <c r="A53" s="47"/>
      <c r="B53" s="48"/>
      <c r="C53" s="48"/>
      <c r="D53" s="49"/>
      <c r="E53" s="49"/>
      <c r="F53" s="49"/>
      <c r="G53" s="49"/>
      <c r="H53" s="49"/>
      <c r="I53" s="216" t="s">
        <v>45</v>
      </c>
      <c r="J53" s="217"/>
      <c r="K53" s="218"/>
      <c r="L53" s="153"/>
      <c r="M53" s="153"/>
      <c r="N53" s="127" t="s">
        <v>58</v>
      </c>
      <c r="O53" s="128" t="str">
        <f>+IF(C3="Nein",A23,A21)</f>
        <v>Ergebnis nach Steuern</v>
      </c>
      <c r="P53" s="129"/>
      <c r="Q53" s="129"/>
      <c r="R53" s="130" t="s">
        <v>13</v>
      </c>
      <c r="S53" s="130" t="s">
        <v>14</v>
      </c>
      <c r="T53" s="130" t="s">
        <v>46</v>
      </c>
      <c r="U53" s="129"/>
    </row>
    <row r="54" spans="1:22" ht="12.75" customHeight="1" x14ac:dyDescent="0.2">
      <c r="A54" s="219" t="str">
        <f>+IF(C3="Nein","Erreichen des geplanten Jahresergebnisses","Erreichen des geplanten Betriebsergebnisses")</f>
        <v>Erreichen des geplanten Jahresergebnisses</v>
      </c>
      <c r="B54" s="220"/>
      <c r="C54" s="220"/>
      <c r="D54" s="50" t="str">
        <f>T54</f>
        <v/>
      </c>
      <c r="E54" s="221" t="s">
        <v>47</v>
      </c>
      <c r="F54" s="222"/>
      <c r="G54" s="223"/>
      <c r="H54" s="224"/>
      <c r="I54" s="225" t="str">
        <f>IF(D56="",IF(D55="",IF(D54="","","J"),"K"),"L")</f>
        <v>K</v>
      </c>
      <c r="J54" s="226"/>
      <c r="K54" s="227"/>
      <c r="L54" s="153"/>
      <c r="M54" s="153"/>
      <c r="N54" s="131" t="s">
        <v>10</v>
      </c>
      <c r="O54" s="131" t="s">
        <v>8</v>
      </c>
      <c r="Q54" s="132" t="s">
        <v>47</v>
      </c>
      <c r="R54" s="51">
        <f>N55-O55</f>
        <v>0</v>
      </c>
      <c r="S54" s="52" t="str">
        <f>IF(O55=0,"",(R54/ABS(O55)*100))</f>
        <v/>
      </c>
      <c r="T54" s="53" t="str">
        <f>+IF(O55=0,(IF(R54&gt;10,"X","")),(IF(S54&gt;10,"X","")))</f>
        <v/>
      </c>
      <c r="U54" s="67" t="s">
        <v>56</v>
      </c>
    </row>
    <row r="55" spans="1:22" x14ac:dyDescent="0.2">
      <c r="A55" s="55"/>
      <c r="B55" s="56"/>
      <c r="C55" s="112"/>
      <c r="D55" s="57" t="str">
        <f>T55</f>
        <v>X</v>
      </c>
      <c r="E55" s="221" t="s">
        <v>48</v>
      </c>
      <c r="F55" s="222"/>
      <c r="G55" s="223"/>
      <c r="H55" s="224"/>
      <c r="I55" s="228"/>
      <c r="J55" s="229"/>
      <c r="K55" s="230"/>
      <c r="L55" s="153"/>
      <c r="M55" s="153"/>
      <c r="N55" s="133">
        <f>+IF(C3="Nein",G23,G21)</f>
        <v>0</v>
      </c>
      <c r="O55" s="133">
        <f>+IF(C3="Nein",H23,H21)</f>
        <v>0</v>
      </c>
      <c r="Q55" s="132" t="s">
        <v>49</v>
      </c>
      <c r="R55" s="51">
        <f>N55-O55</f>
        <v>0</v>
      </c>
      <c r="S55" s="52" t="str">
        <f>IF(O55=0,"",(R54/ABS(O55)*100))</f>
        <v/>
      </c>
      <c r="T55" s="53" t="str">
        <f>IF(T54="X","",IF(T56="X","","X"))</f>
        <v>X</v>
      </c>
      <c r="U55" s="54" t="s">
        <v>52</v>
      </c>
    </row>
    <row r="56" spans="1:22" ht="13.5" thickBot="1" x14ac:dyDescent="0.25">
      <c r="A56" s="55"/>
      <c r="B56" s="74"/>
      <c r="C56" s="74"/>
      <c r="D56" s="75" t="str">
        <f>T56</f>
        <v/>
      </c>
      <c r="E56" s="221" t="s">
        <v>50</v>
      </c>
      <c r="F56" s="222"/>
      <c r="G56" s="223"/>
      <c r="H56" s="224"/>
      <c r="I56" s="228"/>
      <c r="J56" s="229"/>
      <c r="K56" s="230"/>
      <c r="L56" s="153"/>
      <c r="M56" s="153"/>
      <c r="N56" s="12"/>
      <c r="Q56" s="132" t="s">
        <v>50</v>
      </c>
      <c r="R56" s="51">
        <f>N55-O55</f>
        <v>0</v>
      </c>
      <c r="S56" s="52" t="str">
        <f>IF(O55=0,"",(R54/ABS(O55)*100))</f>
        <v/>
      </c>
      <c r="T56" s="53" t="str">
        <f>+IF(O55=0,(IF(R56&lt;-10,"X","")),(IF(S56&lt;-10,"X","")))</f>
        <v/>
      </c>
      <c r="U56" s="67" t="s">
        <v>55</v>
      </c>
      <c r="V56" s="12"/>
    </row>
    <row r="57" spans="1:22" x14ac:dyDescent="0.2">
      <c r="A57" s="210" t="s">
        <v>79</v>
      </c>
      <c r="B57" s="211"/>
      <c r="C57" s="211"/>
      <c r="D57" s="211"/>
      <c r="E57" s="211"/>
      <c r="F57" s="211"/>
      <c r="G57" s="211"/>
      <c r="H57" s="211"/>
      <c r="I57" s="211"/>
      <c r="J57" s="211"/>
      <c r="K57" s="212"/>
    </row>
    <row r="58" spans="1:22" ht="66.75" customHeight="1" thickBot="1" x14ac:dyDescent="0.25">
      <c r="A58" s="213"/>
      <c r="B58" s="214"/>
      <c r="C58" s="214"/>
      <c r="D58" s="214"/>
      <c r="E58" s="214"/>
      <c r="F58" s="214"/>
      <c r="G58" s="214"/>
      <c r="H58" s="214"/>
      <c r="I58" s="214"/>
      <c r="J58" s="214"/>
      <c r="K58" s="215"/>
      <c r="O58" s="134"/>
    </row>
    <row r="59" spans="1:22" ht="5.25" customHeight="1" thickBot="1" x14ac:dyDescent="0.25">
      <c r="A59" s="115"/>
      <c r="B59" s="115"/>
      <c r="C59" s="115"/>
      <c r="D59" s="115"/>
      <c r="E59" s="115"/>
      <c r="F59" s="115"/>
      <c r="G59" s="115"/>
      <c r="H59" s="115"/>
      <c r="I59" s="115"/>
      <c r="J59" s="115"/>
      <c r="K59" s="115"/>
    </row>
    <row r="60" spans="1:22" s="116" customFormat="1" ht="15.75" x14ac:dyDescent="0.2">
      <c r="A60" s="197" t="s">
        <v>1</v>
      </c>
      <c r="B60" s="198"/>
      <c r="C60" s="199" t="str">
        <f>C1</f>
        <v>(Name der Beteiligungsgesellschaft)</v>
      </c>
      <c r="D60" s="199"/>
      <c r="E60" s="199"/>
      <c r="F60" s="199"/>
      <c r="G60" s="199"/>
      <c r="H60" s="199"/>
      <c r="I60" s="199"/>
      <c r="J60" s="199"/>
      <c r="K60" s="200"/>
    </row>
    <row r="61" spans="1:22" s="116" customFormat="1" ht="15.75" customHeight="1" thickBot="1" x14ac:dyDescent="0.25">
      <c r="A61" s="201" t="s">
        <v>0</v>
      </c>
      <c r="B61" s="202"/>
      <c r="C61" s="231" t="str">
        <f>+C2</f>
        <v>01.01. bis 30.09.</v>
      </c>
      <c r="D61" s="231"/>
      <c r="E61" s="163">
        <f>+E2</f>
        <v>2023</v>
      </c>
      <c r="F61" s="178"/>
      <c r="G61" s="178"/>
      <c r="H61" s="178"/>
      <c r="I61" s="178"/>
      <c r="J61" s="178"/>
      <c r="K61" s="179"/>
    </row>
    <row r="62" spans="1:22" s="136" customFormat="1" ht="6" customHeight="1" x14ac:dyDescent="0.2">
      <c r="A62" s="31"/>
      <c r="B62" s="31"/>
      <c r="C62" s="58"/>
      <c r="D62" s="58"/>
      <c r="E62" s="58"/>
      <c r="F62" s="58"/>
      <c r="G62" s="58"/>
      <c r="H62" s="58"/>
      <c r="I62" s="58"/>
      <c r="J62" s="58"/>
      <c r="K62" s="59"/>
      <c r="L62" s="60"/>
      <c r="M62" s="60"/>
      <c r="N62" s="60"/>
      <c r="O62" s="61"/>
      <c r="P62" s="61"/>
      <c r="Q62" s="62"/>
      <c r="R62" s="62"/>
      <c r="S62" s="61"/>
      <c r="T62" s="62"/>
      <c r="U62" s="63"/>
      <c r="V62" s="135"/>
    </row>
    <row r="63" spans="1:22" s="117" customFormat="1" ht="13.5" thickBot="1" x14ac:dyDescent="0.25">
      <c r="A63" s="192" t="s">
        <v>61</v>
      </c>
      <c r="B63" s="193"/>
      <c r="C63" s="193"/>
      <c r="D63" s="193"/>
      <c r="E63" s="193"/>
      <c r="F63" s="193"/>
      <c r="G63" s="193"/>
      <c r="H63" s="193"/>
      <c r="I63" s="193"/>
      <c r="J63" s="193"/>
      <c r="K63" s="203"/>
    </row>
    <row r="64" spans="1:22" s="117" customFormat="1" x14ac:dyDescent="0.2">
      <c r="A64" s="180"/>
      <c r="B64" s="181"/>
      <c r="C64" s="181"/>
      <c r="D64" s="181"/>
      <c r="E64" s="181"/>
      <c r="F64" s="181"/>
      <c r="G64" s="181"/>
      <c r="H64" s="181"/>
      <c r="I64" s="181"/>
      <c r="J64" s="181"/>
      <c r="K64" s="182"/>
    </row>
    <row r="65" spans="1:21" s="117" customFormat="1" x14ac:dyDescent="0.2">
      <c r="A65" s="183"/>
      <c r="B65" s="184"/>
      <c r="C65" s="184"/>
      <c r="D65" s="184"/>
      <c r="E65" s="184"/>
      <c r="F65" s="184"/>
      <c r="G65" s="184"/>
      <c r="H65" s="184"/>
      <c r="I65" s="184"/>
      <c r="J65" s="184"/>
      <c r="K65" s="185"/>
    </row>
    <row r="66" spans="1:21" s="117" customFormat="1" x14ac:dyDescent="0.2">
      <c r="A66" s="183"/>
      <c r="B66" s="184"/>
      <c r="C66" s="184"/>
      <c r="D66" s="184"/>
      <c r="E66" s="184"/>
      <c r="F66" s="184"/>
      <c r="G66" s="184"/>
      <c r="H66" s="184"/>
      <c r="I66" s="184"/>
      <c r="J66" s="184"/>
      <c r="K66" s="185"/>
    </row>
    <row r="67" spans="1:21" s="117" customFormat="1" x14ac:dyDescent="0.2">
      <c r="A67" s="183"/>
      <c r="B67" s="184"/>
      <c r="C67" s="184"/>
      <c r="D67" s="184"/>
      <c r="E67" s="184"/>
      <c r="F67" s="184"/>
      <c r="G67" s="184"/>
      <c r="H67" s="184"/>
      <c r="I67" s="184"/>
      <c r="J67" s="184"/>
      <c r="K67" s="185"/>
    </row>
    <row r="68" spans="1:21" s="117" customFormat="1" x14ac:dyDescent="0.2">
      <c r="A68" s="183"/>
      <c r="B68" s="184"/>
      <c r="C68" s="184"/>
      <c r="D68" s="184"/>
      <c r="E68" s="184"/>
      <c r="F68" s="184"/>
      <c r="G68" s="184"/>
      <c r="H68" s="184"/>
      <c r="I68" s="184"/>
      <c r="J68" s="184"/>
      <c r="K68" s="185"/>
    </row>
    <row r="69" spans="1:21" s="117" customFormat="1" x14ac:dyDescent="0.2">
      <c r="A69" s="183"/>
      <c r="B69" s="184"/>
      <c r="C69" s="184"/>
      <c r="D69" s="184"/>
      <c r="E69" s="184"/>
      <c r="F69" s="184"/>
      <c r="G69" s="184"/>
      <c r="H69" s="184"/>
      <c r="I69" s="184"/>
      <c r="J69" s="184"/>
      <c r="K69" s="185"/>
    </row>
    <row r="70" spans="1:21" s="117" customFormat="1" ht="13.5" customHeight="1" x14ac:dyDescent="0.2">
      <c r="A70" s="183"/>
      <c r="B70" s="184"/>
      <c r="C70" s="184"/>
      <c r="D70" s="184"/>
      <c r="E70" s="184"/>
      <c r="F70" s="184"/>
      <c r="G70" s="184"/>
      <c r="H70" s="184"/>
      <c r="I70" s="184"/>
      <c r="J70" s="184"/>
      <c r="K70" s="185"/>
    </row>
    <row r="71" spans="1:21" s="117" customFormat="1" ht="13.5" thickBot="1" x14ac:dyDescent="0.25">
      <c r="A71" s="186"/>
      <c r="B71" s="187"/>
      <c r="C71" s="187"/>
      <c r="D71" s="187"/>
      <c r="E71" s="187"/>
      <c r="F71" s="187"/>
      <c r="G71" s="187"/>
      <c r="H71" s="187"/>
      <c r="I71" s="187"/>
      <c r="J71" s="187"/>
      <c r="K71" s="188"/>
    </row>
    <row r="72" spans="1:21" s="117" customFormat="1" ht="6" customHeight="1" thickBot="1" x14ac:dyDescent="0.25">
      <c r="A72" s="158"/>
      <c r="B72" s="159"/>
      <c r="C72" s="159"/>
      <c r="D72" s="159"/>
      <c r="E72" s="159"/>
      <c r="F72" s="159"/>
      <c r="G72" s="159"/>
      <c r="H72" s="159"/>
      <c r="I72" s="159"/>
      <c r="J72" s="159"/>
      <c r="K72" s="160"/>
    </row>
    <row r="73" spans="1:21" s="117" customFormat="1" x14ac:dyDescent="0.2">
      <c r="A73" s="189" t="s">
        <v>75</v>
      </c>
      <c r="B73" s="190"/>
      <c r="C73" s="190"/>
      <c r="D73" s="190"/>
      <c r="E73" s="190"/>
      <c r="F73" s="190"/>
      <c r="G73" s="190"/>
      <c r="H73" s="190"/>
      <c r="I73" s="190"/>
      <c r="J73" s="190"/>
      <c r="K73" s="191"/>
      <c r="L73" s="137"/>
      <c r="M73" s="137"/>
      <c r="N73" s="137"/>
      <c r="O73" s="137"/>
      <c r="P73" s="137"/>
      <c r="Q73" s="137"/>
      <c r="R73" s="137"/>
      <c r="S73" s="137"/>
      <c r="T73" s="137"/>
      <c r="U73" s="137"/>
    </row>
    <row r="74" spans="1:21" s="117" customFormat="1" ht="13.5" thickBot="1" x14ac:dyDescent="0.25">
      <c r="A74" s="192" t="str">
        <f>+A7</f>
        <v>Gewinn- und Verlustrechnung (in T€)</v>
      </c>
      <c r="B74" s="193"/>
      <c r="C74" s="65"/>
      <c r="D74" s="65"/>
      <c r="E74" s="65"/>
      <c r="F74" s="65"/>
      <c r="G74" s="65"/>
      <c r="H74" s="65"/>
      <c r="I74" s="65"/>
      <c r="J74" s="65"/>
      <c r="K74" s="66"/>
      <c r="L74" s="137"/>
      <c r="M74" s="137"/>
      <c r="N74" s="137"/>
      <c r="O74" s="137"/>
      <c r="P74" s="137"/>
      <c r="Q74" s="137"/>
      <c r="R74" s="137"/>
      <c r="S74" s="137"/>
      <c r="T74" s="137"/>
      <c r="U74" s="137"/>
    </row>
    <row r="75" spans="1:21" s="117" customFormat="1" x14ac:dyDescent="0.2">
      <c r="A75" s="180"/>
      <c r="B75" s="181"/>
      <c r="C75" s="181"/>
      <c r="D75" s="181"/>
      <c r="E75" s="181"/>
      <c r="F75" s="181"/>
      <c r="G75" s="181"/>
      <c r="H75" s="181"/>
      <c r="I75" s="181"/>
      <c r="J75" s="181"/>
      <c r="K75" s="182"/>
      <c r="L75" s="137"/>
      <c r="M75" s="137"/>
      <c r="N75" s="137"/>
      <c r="O75" s="137"/>
      <c r="P75" s="137"/>
      <c r="Q75" s="137"/>
      <c r="R75" s="137"/>
      <c r="S75" s="137"/>
      <c r="T75" s="137"/>
      <c r="U75" s="137"/>
    </row>
    <row r="76" spans="1:21" s="117" customFormat="1" x14ac:dyDescent="0.2">
      <c r="A76" s="183"/>
      <c r="B76" s="184"/>
      <c r="C76" s="184"/>
      <c r="D76" s="184"/>
      <c r="E76" s="184"/>
      <c r="F76" s="184"/>
      <c r="G76" s="184"/>
      <c r="H76" s="184"/>
      <c r="I76" s="184"/>
      <c r="J76" s="184"/>
      <c r="K76" s="185"/>
      <c r="L76" s="137"/>
      <c r="M76" s="137"/>
      <c r="N76" s="137"/>
      <c r="O76" s="137"/>
      <c r="P76" s="137"/>
      <c r="Q76" s="137"/>
      <c r="R76" s="137"/>
      <c r="S76" s="137"/>
      <c r="T76" s="137"/>
      <c r="U76" s="137"/>
    </row>
    <row r="77" spans="1:21" s="117" customFormat="1" x14ac:dyDescent="0.2">
      <c r="A77" s="183"/>
      <c r="B77" s="184"/>
      <c r="C77" s="184"/>
      <c r="D77" s="184"/>
      <c r="E77" s="184"/>
      <c r="F77" s="184"/>
      <c r="G77" s="184"/>
      <c r="H77" s="184"/>
      <c r="I77" s="184"/>
      <c r="J77" s="184"/>
      <c r="K77" s="185"/>
      <c r="L77" s="137"/>
      <c r="M77" s="137"/>
      <c r="N77" s="137"/>
      <c r="O77" s="137"/>
      <c r="P77" s="137"/>
      <c r="Q77" s="137"/>
      <c r="R77" s="137"/>
      <c r="S77" s="137"/>
      <c r="T77" s="137"/>
      <c r="U77" s="137"/>
    </row>
    <row r="78" spans="1:21" s="117" customFormat="1" x14ac:dyDescent="0.2">
      <c r="A78" s="183"/>
      <c r="B78" s="184"/>
      <c r="C78" s="184"/>
      <c r="D78" s="184"/>
      <c r="E78" s="184"/>
      <c r="F78" s="184"/>
      <c r="G78" s="184"/>
      <c r="H78" s="184"/>
      <c r="I78" s="184"/>
      <c r="J78" s="184"/>
      <c r="K78" s="185"/>
      <c r="L78" s="137"/>
      <c r="M78" s="137"/>
      <c r="N78" s="137"/>
      <c r="O78" s="137"/>
      <c r="P78" s="137"/>
      <c r="Q78" s="137"/>
      <c r="R78" s="137"/>
      <c r="S78" s="137"/>
      <c r="T78" s="137"/>
      <c r="U78" s="137"/>
    </row>
    <row r="79" spans="1:21" s="117" customFormat="1" x14ac:dyDescent="0.2">
      <c r="A79" s="183"/>
      <c r="B79" s="184"/>
      <c r="C79" s="184"/>
      <c r="D79" s="184"/>
      <c r="E79" s="184"/>
      <c r="F79" s="184"/>
      <c r="G79" s="184"/>
      <c r="H79" s="184"/>
      <c r="I79" s="184"/>
      <c r="J79" s="184"/>
      <c r="K79" s="185"/>
      <c r="L79" s="137"/>
      <c r="M79" s="137"/>
      <c r="N79" s="137"/>
      <c r="O79" s="137"/>
      <c r="P79" s="137"/>
      <c r="Q79" s="137"/>
      <c r="R79" s="137"/>
      <c r="S79" s="137"/>
      <c r="T79" s="137"/>
      <c r="U79" s="137"/>
    </row>
    <row r="80" spans="1:21" s="117" customFormat="1" x14ac:dyDescent="0.2">
      <c r="A80" s="183"/>
      <c r="B80" s="184"/>
      <c r="C80" s="184"/>
      <c r="D80" s="184"/>
      <c r="E80" s="184"/>
      <c r="F80" s="184"/>
      <c r="G80" s="184"/>
      <c r="H80" s="184"/>
      <c r="I80" s="184"/>
      <c r="J80" s="184"/>
      <c r="K80" s="185"/>
      <c r="L80" s="137"/>
      <c r="M80" s="137"/>
      <c r="N80" s="137"/>
      <c r="O80" s="137"/>
      <c r="P80" s="137"/>
      <c r="Q80" s="137"/>
      <c r="R80" s="137"/>
      <c r="S80" s="137"/>
      <c r="T80" s="137"/>
      <c r="U80" s="137"/>
    </row>
    <row r="81" spans="1:21" s="117" customFormat="1" x14ac:dyDescent="0.2">
      <c r="A81" s="183"/>
      <c r="B81" s="184"/>
      <c r="C81" s="184"/>
      <c r="D81" s="184"/>
      <c r="E81" s="184"/>
      <c r="F81" s="184"/>
      <c r="G81" s="184"/>
      <c r="H81" s="184"/>
      <c r="I81" s="184"/>
      <c r="J81" s="184"/>
      <c r="K81" s="185"/>
      <c r="L81" s="137"/>
      <c r="M81" s="137"/>
      <c r="N81" s="137"/>
      <c r="O81" s="137"/>
      <c r="P81" s="137"/>
      <c r="Q81" s="137"/>
      <c r="R81" s="137"/>
      <c r="S81" s="137"/>
      <c r="T81" s="137"/>
      <c r="U81" s="137"/>
    </row>
    <row r="82" spans="1:21" s="117" customFormat="1" x14ac:dyDescent="0.2">
      <c r="A82" s="183"/>
      <c r="B82" s="184"/>
      <c r="C82" s="184"/>
      <c r="D82" s="184"/>
      <c r="E82" s="184"/>
      <c r="F82" s="184"/>
      <c r="G82" s="184"/>
      <c r="H82" s="184"/>
      <c r="I82" s="184"/>
      <c r="J82" s="184"/>
      <c r="K82" s="185"/>
      <c r="L82" s="137"/>
      <c r="M82" s="137"/>
      <c r="N82" s="137"/>
      <c r="O82" s="137"/>
      <c r="P82" s="137"/>
      <c r="Q82" s="137"/>
      <c r="R82" s="137"/>
      <c r="S82" s="137"/>
      <c r="T82" s="137"/>
      <c r="U82" s="137"/>
    </row>
    <row r="83" spans="1:21" s="117" customFormat="1" x14ac:dyDescent="0.2">
      <c r="A83" s="183"/>
      <c r="B83" s="184"/>
      <c r="C83" s="184"/>
      <c r="D83" s="184"/>
      <c r="E83" s="184"/>
      <c r="F83" s="184"/>
      <c r="G83" s="184"/>
      <c r="H83" s="184"/>
      <c r="I83" s="184"/>
      <c r="J83" s="184"/>
      <c r="K83" s="185"/>
      <c r="L83" s="137"/>
      <c r="M83" s="137"/>
      <c r="N83" s="137"/>
      <c r="O83" s="137"/>
      <c r="P83" s="137"/>
      <c r="Q83" s="137"/>
      <c r="R83" s="137"/>
      <c r="S83" s="137"/>
      <c r="T83" s="137"/>
      <c r="U83" s="137"/>
    </row>
    <row r="84" spans="1:21" s="117" customFormat="1" x14ac:dyDescent="0.2">
      <c r="A84" s="183"/>
      <c r="B84" s="184"/>
      <c r="C84" s="184"/>
      <c r="D84" s="184"/>
      <c r="E84" s="184"/>
      <c r="F84" s="184"/>
      <c r="G84" s="184"/>
      <c r="H84" s="184"/>
      <c r="I84" s="184"/>
      <c r="J84" s="184"/>
      <c r="K84" s="185"/>
      <c r="L84" s="137"/>
      <c r="M84" s="137"/>
      <c r="N84" s="137"/>
      <c r="O84" s="137"/>
      <c r="P84" s="137"/>
      <c r="Q84" s="137"/>
      <c r="R84" s="137"/>
      <c r="S84" s="137"/>
      <c r="T84" s="137"/>
      <c r="U84" s="137"/>
    </row>
    <row r="85" spans="1:21" s="117" customFormat="1" x14ac:dyDescent="0.2">
      <c r="A85" s="183"/>
      <c r="B85" s="184"/>
      <c r="C85" s="184"/>
      <c r="D85" s="184"/>
      <c r="E85" s="184"/>
      <c r="F85" s="184"/>
      <c r="G85" s="184"/>
      <c r="H85" s="184"/>
      <c r="I85" s="184"/>
      <c r="J85" s="184"/>
      <c r="K85" s="185"/>
      <c r="L85" s="137"/>
      <c r="M85" s="137"/>
      <c r="N85" s="137"/>
      <c r="O85" s="137"/>
      <c r="P85" s="137"/>
      <c r="Q85" s="137"/>
      <c r="R85" s="137"/>
      <c r="S85" s="137"/>
      <c r="T85" s="137"/>
      <c r="U85" s="137"/>
    </row>
    <row r="86" spans="1:21" s="117" customFormat="1" x14ac:dyDescent="0.2">
      <c r="A86" s="183"/>
      <c r="B86" s="184"/>
      <c r="C86" s="184"/>
      <c r="D86" s="184"/>
      <c r="E86" s="184"/>
      <c r="F86" s="184"/>
      <c r="G86" s="184"/>
      <c r="H86" s="184"/>
      <c r="I86" s="184"/>
      <c r="J86" s="184"/>
      <c r="K86" s="185"/>
      <c r="L86" s="137"/>
      <c r="M86" s="137"/>
      <c r="N86" s="137"/>
      <c r="O86" s="137"/>
      <c r="P86" s="137"/>
      <c r="Q86" s="137"/>
      <c r="R86" s="137"/>
      <c r="S86" s="137"/>
      <c r="T86" s="137"/>
      <c r="U86" s="137"/>
    </row>
    <row r="87" spans="1:21" s="117" customFormat="1" x14ac:dyDescent="0.2">
      <c r="A87" s="183"/>
      <c r="B87" s="184"/>
      <c r="C87" s="184"/>
      <c r="D87" s="184"/>
      <c r="E87" s="184"/>
      <c r="F87" s="184"/>
      <c r="G87" s="184"/>
      <c r="H87" s="184"/>
      <c r="I87" s="184"/>
      <c r="J87" s="184"/>
      <c r="K87" s="185"/>
      <c r="L87" s="137"/>
      <c r="M87" s="137"/>
      <c r="N87" s="137"/>
      <c r="O87" s="137"/>
      <c r="P87" s="137"/>
      <c r="Q87" s="137"/>
      <c r="R87" s="137"/>
      <c r="S87" s="137"/>
      <c r="T87" s="137"/>
      <c r="U87" s="137"/>
    </row>
    <row r="88" spans="1:21" s="117" customFormat="1" x14ac:dyDescent="0.2">
      <c r="A88" s="183"/>
      <c r="B88" s="184"/>
      <c r="C88" s="184"/>
      <c r="D88" s="184"/>
      <c r="E88" s="184"/>
      <c r="F88" s="184"/>
      <c r="G88" s="184"/>
      <c r="H88" s="184"/>
      <c r="I88" s="184"/>
      <c r="J88" s="184"/>
      <c r="K88" s="185"/>
      <c r="L88" s="137"/>
      <c r="M88" s="137"/>
      <c r="N88" s="137"/>
      <c r="O88" s="137"/>
      <c r="P88" s="137"/>
      <c r="Q88" s="137"/>
      <c r="R88" s="137"/>
      <c r="S88" s="137"/>
      <c r="T88" s="137"/>
      <c r="U88" s="137"/>
    </row>
    <row r="89" spans="1:21" s="117" customFormat="1" x14ac:dyDescent="0.2">
      <c r="A89" s="183"/>
      <c r="B89" s="184"/>
      <c r="C89" s="184"/>
      <c r="D89" s="184"/>
      <c r="E89" s="184"/>
      <c r="F89" s="184"/>
      <c r="G89" s="184"/>
      <c r="H89" s="184"/>
      <c r="I89" s="184"/>
      <c r="J89" s="184"/>
      <c r="K89" s="185"/>
      <c r="L89" s="137"/>
      <c r="M89" s="137"/>
      <c r="N89" s="137"/>
      <c r="O89" s="137"/>
      <c r="P89" s="137"/>
      <c r="Q89" s="137"/>
      <c r="R89" s="137"/>
      <c r="S89" s="137"/>
      <c r="T89" s="137"/>
      <c r="U89" s="137"/>
    </row>
    <row r="90" spans="1:21" s="117" customFormat="1" x14ac:dyDescent="0.2">
      <c r="A90" s="183"/>
      <c r="B90" s="184"/>
      <c r="C90" s="184"/>
      <c r="D90" s="184"/>
      <c r="E90" s="184"/>
      <c r="F90" s="184"/>
      <c r="G90" s="184"/>
      <c r="H90" s="184"/>
      <c r="I90" s="184"/>
      <c r="J90" s="184"/>
      <c r="K90" s="185"/>
      <c r="L90" s="137"/>
      <c r="M90" s="137"/>
      <c r="N90" s="137"/>
      <c r="O90" s="137"/>
      <c r="P90" s="137"/>
      <c r="Q90" s="137"/>
      <c r="R90" s="137"/>
      <c r="S90" s="137"/>
      <c r="T90" s="137"/>
      <c r="U90" s="137"/>
    </row>
    <row r="91" spans="1:21" s="117" customFormat="1" x14ac:dyDescent="0.2">
      <c r="A91" s="183"/>
      <c r="B91" s="184"/>
      <c r="C91" s="184"/>
      <c r="D91" s="184"/>
      <c r="E91" s="184"/>
      <c r="F91" s="184"/>
      <c r="G91" s="184"/>
      <c r="H91" s="184"/>
      <c r="I91" s="184"/>
      <c r="J91" s="184"/>
      <c r="K91" s="185"/>
      <c r="L91" s="137"/>
      <c r="M91" s="137"/>
      <c r="N91" s="137"/>
      <c r="O91" s="137"/>
      <c r="P91" s="137"/>
      <c r="Q91" s="137"/>
      <c r="R91" s="137"/>
      <c r="S91" s="137"/>
      <c r="T91" s="137"/>
      <c r="U91" s="137"/>
    </row>
    <row r="92" spans="1:21" s="117" customFormat="1" x14ac:dyDescent="0.2">
      <c r="A92" s="183"/>
      <c r="B92" s="184"/>
      <c r="C92" s="184"/>
      <c r="D92" s="184"/>
      <c r="E92" s="184"/>
      <c r="F92" s="184"/>
      <c r="G92" s="184"/>
      <c r="H92" s="184"/>
      <c r="I92" s="184"/>
      <c r="J92" s="184"/>
      <c r="K92" s="185"/>
      <c r="L92" s="137"/>
      <c r="M92" s="137"/>
      <c r="N92" s="137"/>
      <c r="O92" s="137"/>
      <c r="P92" s="137"/>
      <c r="Q92" s="137"/>
      <c r="R92" s="137"/>
      <c r="S92" s="137"/>
      <c r="T92" s="137"/>
      <c r="U92" s="137"/>
    </row>
    <row r="93" spans="1:21" s="117" customFormat="1" x14ac:dyDescent="0.2">
      <c r="A93" s="183"/>
      <c r="B93" s="184"/>
      <c r="C93" s="184"/>
      <c r="D93" s="184"/>
      <c r="E93" s="184"/>
      <c r="F93" s="184"/>
      <c r="G93" s="184"/>
      <c r="H93" s="184"/>
      <c r="I93" s="184"/>
      <c r="J93" s="184"/>
      <c r="K93" s="185"/>
      <c r="L93" s="137"/>
      <c r="M93" s="137"/>
      <c r="N93" s="137"/>
      <c r="O93" s="137"/>
      <c r="P93" s="137"/>
      <c r="Q93" s="137"/>
      <c r="R93" s="137"/>
      <c r="S93" s="137"/>
      <c r="T93" s="137"/>
      <c r="U93" s="137"/>
    </row>
    <row r="94" spans="1:21" s="117" customFormat="1" x14ac:dyDescent="0.2">
      <c r="A94" s="183"/>
      <c r="B94" s="184"/>
      <c r="C94" s="184"/>
      <c r="D94" s="184"/>
      <c r="E94" s="184"/>
      <c r="F94" s="184"/>
      <c r="G94" s="184"/>
      <c r="H94" s="184"/>
      <c r="I94" s="184"/>
      <c r="J94" s="184"/>
      <c r="K94" s="185"/>
      <c r="L94" s="137"/>
      <c r="M94" s="137"/>
      <c r="N94" s="137"/>
      <c r="O94" s="137"/>
      <c r="P94" s="137"/>
      <c r="Q94" s="137"/>
      <c r="R94" s="137"/>
      <c r="S94" s="137"/>
      <c r="T94" s="137"/>
      <c r="U94" s="137"/>
    </row>
    <row r="95" spans="1:21" s="117" customFormat="1" x14ac:dyDescent="0.2">
      <c r="A95" s="183"/>
      <c r="B95" s="184"/>
      <c r="C95" s="184"/>
      <c r="D95" s="184"/>
      <c r="E95" s="184"/>
      <c r="F95" s="184"/>
      <c r="G95" s="184"/>
      <c r="H95" s="184"/>
      <c r="I95" s="184"/>
      <c r="J95" s="184"/>
      <c r="K95" s="185"/>
      <c r="L95" s="137"/>
      <c r="M95" s="137"/>
      <c r="N95" s="137"/>
      <c r="O95" s="137"/>
      <c r="P95" s="137"/>
      <c r="Q95" s="137"/>
      <c r="R95" s="137"/>
      <c r="S95" s="137"/>
      <c r="T95" s="137"/>
      <c r="U95" s="137"/>
    </row>
    <row r="96" spans="1:21" s="117" customFormat="1" x14ac:dyDescent="0.2">
      <c r="A96" s="183"/>
      <c r="B96" s="184"/>
      <c r="C96" s="184"/>
      <c r="D96" s="184"/>
      <c r="E96" s="184"/>
      <c r="F96" s="184"/>
      <c r="G96" s="184"/>
      <c r="H96" s="184"/>
      <c r="I96" s="184"/>
      <c r="J96" s="184"/>
      <c r="K96" s="185"/>
      <c r="L96" s="137"/>
      <c r="M96" s="137"/>
      <c r="N96" s="137"/>
      <c r="O96" s="137"/>
      <c r="P96" s="137"/>
      <c r="Q96" s="137"/>
      <c r="R96" s="137"/>
      <c r="S96" s="137"/>
      <c r="T96" s="137"/>
      <c r="U96" s="137"/>
    </row>
    <row r="97" spans="1:21" s="117" customFormat="1" ht="13.5" thickBot="1" x14ac:dyDescent="0.25">
      <c r="A97" s="186"/>
      <c r="B97" s="187"/>
      <c r="C97" s="187"/>
      <c r="D97" s="187"/>
      <c r="E97" s="187"/>
      <c r="F97" s="187"/>
      <c r="G97" s="187"/>
      <c r="H97" s="187"/>
      <c r="I97" s="187"/>
      <c r="J97" s="187"/>
      <c r="K97" s="188"/>
      <c r="L97" s="137"/>
      <c r="M97" s="137"/>
      <c r="N97" s="137"/>
      <c r="O97" s="137"/>
      <c r="P97" s="137"/>
      <c r="Q97" s="137"/>
      <c r="R97" s="137"/>
      <c r="S97" s="137"/>
      <c r="T97" s="137"/>
      <c r="U97" s="137"/>
    </row>
    <row r="98" spans="1:21" s="117" customFormat="1" ht="13.5" thickBot="1" x14ac:dyDescent="0.25">
      <c r="A98" s="64" t="str">
        <f>+A25</f>
        <v>Bilanzkennzahlen</v>
      </c>
      <c r="B98" s="65"/>
      <c r="C98" s="65"/>
      <c r="D98" s="65"/>
      <c r="E98" s="65"/>
      <c r="F98" s="65"/>
      <c r="G98" s="65"/>
      <c r="H98" s="65"/>
      <c r="I98" s="65"/>
      <c r="J98" s="65"/>
      <c r="K98" s="66"/>
      <c r="L98" s="137"/>
      <c r="M98" s="137"/>
      <c r="N98" s="137"/>
      <c r="O98" s="137"/>
      <c r="P98" s="137"/>
      <c r="Q98" s="137"/>
      <c r="R98" s="137"/>
      <c r="S98" s="137"/>
      <c r="T98" s="137"/>
      <c r="U98" s="137"/>
    </row>
    <row r="99" spans="1:21" s="117" customFormat="1" x14ac:dyDescent="0.2">
      <c r="A99" s="180"/>
      <c r="B99" s="181"/>
      <c r="C99" s="181"/>
      <c r="D99" s="181"/>
      <c r="E99" s="181"/>
      <c r="F99" s="181"/>
      <c r="G99" s="181"/>
      <c r="H99" s="181"/>
      <c r="I99" s="181"/>
      <c r="J99" s="181"/>
      <c r="K99" s="182"/>
      <c r="L99" s="137"/>
      <c r="M99" s="137"/>
      <c r="N99" s="137"/>
      <c r="O99" s="137"/>
      <c r="P99" s="137"/>
      <c r="Q99" s="137"/>
      <c r="R99" s="137"/>
      <c r="S99" s="137"/>
      <c r="T99" s="137"/>
      <c r="U99" s="137"/>
    </row>
    <row r="100" spans="1:21" s="117" customFormat="1" x14ac:dyDescent="0.2">
      <c r="A100" s="183"/>
      <c r="B100" s="184"/>
      <c r="C100" s="184"/>
      <c r="D100" s="184"/>
      <c r="E100" s="184"/>
      <c r="F100" s="184"/>
      <c r="G100" s="184"/>
      <c r="H100" s="184"/>
      <c r="I100" s="184"/>
      <c r="J100" s="184"/>
      <c r="K100" s="185"/>
      <c r="L100" s="137"/>
      <c r="M100" s="137"/>
      <c r="N100" s="137"/>
      <c r="O100" s="137"/>
      <c r="P100" s="137"/>
      <c r="Q100" s="137"/>
      <c r="R100" s="137"/>
      <c r="S100" s="137"/>
      <c r="T100" s="137"/>
      <c r="U100" s="137"/>
    </row>
    <row r="101" spans="1:21" s="117" customFormat="1" x14ac:dyDescent="0.2">
      <c r="A101" s="183"/>
      <c r="B101" s="184"/>
      <c r="C101" s="184"/>
      <c r="D101" s="184"/>
      <c r="E101" s="184"/>
      <c r="F101" s="184"/>
      <c r="G101" s="184"/>
      <c r="H101" s="184"/>
      <c r="I101" s="184"/>
      <c r="J101" s="184"/>
      <c r="K101" s="185"/>
      <c r="L101" s="137"/>
      <c r="M101" s="137"/>
      <c r="N101" s="137"/>
      <c r="O101" s="137"/>
      <c r="P101" s="137"/>
      <c r="Q101" s="137"/>
      <c r="R101" s="137"/>
      <c r="S101" s="137"/>
      <c r="T101" s="137"/>
      <c r="U101" s="137"/>
    </row>
    <row r="102" spans="1:21" s="117" customFormat="1" x14ac:dyDescent="0.2">
      <c r="A102" s="183"/>
      <c r="B102" s="184"/>
      <c r="C102" s="184"/>
      <c r="D102" s="184"/>
      <c r="E102" s="184"/>
      <c r="F102" s="184"/>
      <c r="G102" s="184"/>
      <c r="H102" s="184"/>
      <c r="I102" s="184"/>
      <c r="J102" s="184"/>
      <c r="K102" s="185"/>
      <c r="L102" s="137"/>
      <c r="M102" s="137"/>
      <c r="N102" s="137"/>
      <c r="O102" s="137"/>
      <c r="P102" s="137"/>
      <c r="Q102" s="137"/>
      <c r="R102" s="137"/>
      <c r="S102" s="137"/>
      <c r="T102" s="137"/>
      <c r="U102" s="137"/>
    </row>
    <row r="103" spans="1:21" s="117" customFormat="1" x14ac:dyDescent="0.2">
      <c r="A103" s="183"/>
      <c r="B103" s="184"/>
      <c r="C103" s="184"/>
      <c r="D103" s="184"/>
      <c r="E103" s="184"/>
      <c r="F103" s="184"/>
      <c r="G103" s="184"/>
      <c r="H103" s="184"/>
      <c r="I103" s="184"/>
      <c r="J103" s="184"/>
      <c r="K103" s="185"/>
      <c r="L103" s="137"/>
      <c r="M103" s="137"/>
      <c r="N103" s="137"/>
      <c r="O103" s="137"/>
      <c r="P103" s="137"/>
      <c r="Q103" s="137"/>
      <c r="R103" s="137"/>
      <c r="S103" s="137"/>
      <c r="T103" s="137"/>
      <c r="U103" s="137"/>
    </row>
    <row r="104" spans="1:21" s="117" customFormat="1" x14ac:dyDescent="0.2">
      <c r="A104" s="183"/>
      <c r="B104" s="184"/>
      <c r="C104" s="184"/>
      <c r="D104" s="184"/>
      <c r="E104" s="184"/>
      <c r="F104" s="184"/>
      <c r="G104" s="184"/>
      <c r="H104" s="184"/>
      <c r="I104" s="184"/>
      <c r="J104" s="184"/>
      <c r="K104" s="185"/>
      <c r="L104" s="137"/>
      <c r="M104" s="137"/>
      <c r="N104" s="137"/>
      <c r="O104" s="137"/>
      <c r="P104" s="137"/>
      <c r="Q104" s="137"/>
      <c r="R104" s="137"/>
      <c r="S104" s="137"/>
      <c r="T104" s="137"/>
      <c r="U104" s="137"/>
    </row>
    <row r="105" spans="1:21" s="117" customFormat="1" x14ac:dyDescent="0.2">
      <c r="A105" s="183"/>
      <c r="B105" s="184"/>
      <c r="C105" s="184"/>
      <c r="D105" s="184"/>
      <c r="E105" s="184"/>
      <c r="F105" s="184"/>
      <c r="G105" s="184"/>
      <c r="H105" s="184"/>
      <c r="I105" s="184"/>
      <c r="J105" s="184"/>
      <c r="K105" s="185"/>
      <c r="L105" s="137"/>
      <c r="M105" s="137"/>
      <c r="N105" s="137"/>
      <c r="O105" s="137"/>
      <c r="P105" s="137"/>
      <c r="Q105" s="137"/>
      <c r="R105" s="137"/>
      <c r="S105" s="137"/>
      <c r="T105" s="137"/>
      <c r="U105" s="137"/>
    </row>
    <row r="106" spans="1:21" s="117" customFormat="1" x14ac:dyDescent="0.2">
      <c r="A106" s="183"/>
      <c r="B106" s="184"/>
      <c r="C106" s="184"/>
      <c r="D106" s="184"/>
      <c r="E106" s="184"/>
      <c r="F106" s="184"/>
      <c r="G106" s="184"/>
      <c r="H106" s="184"/>
      <c r="I106" s="184"/>
      <c r="J106" s="184"/>
      <c r="K106" s="185"/>
      <c r="L106" s="137"/>
      <c r="M106" s="137"/>
      <c r="N106" s="137"/>
      <c r="O106" s="137"/>
      <c r="P106" s="137"/>
      <c r="Q106" s="137"/>
      <c r="R106" s="137"/>
      <c r="S106" s="137"/>
      <c r="T106" s="137"/>
      <c r="U106" s="137"/>
    </row>
    <row r="107" spans="1:21" s="117" customFormat="1" x14ac:dyDescent="0.2">
      <c r="A107" s="183"/>
      <c r="B107" s="184"/>
      <c r="C107" s="184"/>
      <c r="D107" s="184"/>
      <c r="E107" s="184"/>
      <c r="F107" s="184"/>
      <c r="G107" s="184"/>
      <c r="H107" s="184"/>
      <c r="I107" s="184"/>
      <c r="J107" s="184"/>
      <c r="K107" s="185"/>
      <c r="L107" s="137"/>
      <c r="M107" s="137"/>
      <c r="N107" s="137"/>
      <c r="O107" s="137"/>
      <c r="P107" s="137"/>
      <c r="Q107" s="137"/>
      <c r="R107" s="137"/>
      <c r="S107" s="137"/>
      <c r="T107" s="137"/>
      <c r="U107" s="137"/>
    </row>
    <row r="108" spans="1:21" s="117" customFormat="1" ht="13.5" thickBot="1" x14ac:dyDescent="0.25">
      <c r="A108" s="186"/>
      <c r="B108" s="187"/>
      <c r="C108" s="187"/>
      <c r="D108" s="187"/>
      <c r="E108" s="187"/>
      <c r="F108" s="187"/>
      <c r="G108" s="187"/>
      <c r="H108" s="187"/>
      <c r="I108" s="187"/>
      <c r="J108" s="187"/>
      <c r="K108" s="188"/>
      <c r="L108" s="137"/>
      <c r="M108" s="137"/>
      <c r="N108" s="137"/>
      <c r="O108" s="137"/>
      <c r="P108" s="137"/>
      <c r="Q108" s="137"/>
      <c r="R108" s="137"/>
      <c r="S108" s="137"/>
      <c r="T108" s="137"/>
      <c r="U108" s="137"/>
    </row>
    <row r="109" spans="1:21" s="117" customFormat="1" ht="13.5" thickBot="1" x14ac:dyDescent="0.25">
      <c r="A109" s="64" t="str">
        <f>+A37</f>
        <v>Personalkennzahlen</v>
      </c>
      <c r="B109" s="65"/>
      <c r="C109" s="65"/>
      <c r="D109" s="65"/>
      <c r="E109" s="65"/>
      <c r="F109" s="65"/>
      <c r="G109" s="65"/>
      <c r="H109" s="65"/>
      <c r="I109" s="65"/>
      <c r="J109" s="65"/>
      <c r="K109" s="66"/>
      <c r="L109" s="137"/>
      <c r="M109" s="137"/>
      <c r="N109" s="137"/>
      <c r="O109" s="137"/>
      <c r="P109" s="137"/>
      <c r="Q109" s="137"/>
      <c r="R109" s="137"/>
      <c r="S109" s="137"/>
      <c r="T109" s="137"/>
      <c r="U109" s="137"/>
    </row>
    <row r="110" spans="1:21" s="117" customFormat="1" x14ac:dyDescent="0.2">
      <c r="A110" s="180"/>
      <c r="B110" s="181"/>
      <c r="C110" s="181"/>
      <c r="D110" s="181"/>
      <c r="E110" s="181"/>
      <c r="F110" s="181"/>
      <c r="G110" s="181"/>
      <c r="H110" s="181"/>
      <c r="I110" s="181"/>
      <c r="J110" s="181"/>
      <c r="K110" s="182"/>
      <c r="L110" s="137"/>
      <c r="M110" s="137"/>
      <c r="N110" s="137"/>
      <c r="O110" s="137"/>
      <c r="P110" s="137"/>
      <c r="Q110" s="137"/>
      <c r="R110" s="137"/>
      <c r="S110" s="137"/>
      <c r="T110" s="137"/>
      <c r="U110" s="137"/>
    </row>
    <row r="111" spans="1:21" s="117" customFormat="1" x14ac:dyDescent="0.2">
      <c r="A111" s="183"/>
      <c r="B111" s="184"/>
      <c r="C111" s="184"/>
      <c r="D111" s="184"/>
      <c r="E111" s="184"/>
      <c r="F111" s="184"/>
      <c r="G111" s="184"/>
      <c r="H111" s="184"/>
      <c r="I111" s="184"/>
      <c r="J111" s="184"/>
      <c r="K111" s="185"/>
      <c r="L111" s="137"/>
      <c r="M111" s="137"/>
      <c r="N111" s="137"/>
      <c r="O111" s="137"/>
      <c r="P111" s="137"/>
      <c r="Q111" s="137"/>
      <c r="R111" s="137"/>
      <c r="S111" s="137"/>
      <c r="T111" s="137"/>
      <c r="U111" s="137"/>
    </row>
    <row r="112" spans="1:21" s="117" customFormat="1" x14ac:dyDescent="0.2">
      <c r="A112" s="183"/>
      <c r="B112" s="184"/>
      <c r="C112" s="184"/>
      <c r="D112" s="184"/>
      <c r="E112" s="184"/>
      <c r="F112" s="184"/>
      <c r="G112" s="184"/>
      <c r="H112" s="184"/>
      <c r="I112" s="184"/>
      <c r="J112" s="184"/>
      <c r="K112" s="185"/>
      <c r="L112" s="137"/>
      <c r="M112" s="137"/>
      <c r="N112" s="137"/>
      <c r="O112" s="137"/>
      <c r="P112" s="137"/>
      <c r="Q112" s="137"/>
      <c r="R112" s="137"/>
      <c r="S112" s="137"/>
      <c r="T112" s="137"/>
      <c r="U112" s="137"/>
    </row>
    <row r="113" spans="1:21" s="117" customFormat="1" x14ac:dyDescent="0.2">
      <c r="A113" s="183"/>
      <c r="B113" s="184"/>
      <c r="C113" s="184"/>
      <c r="D113" s="184"/>
      <c r="E113" s="184"/>
      <c r="F113" s="184"/>
      <c r="G113" s="184"/>
      <c r="H113" s="184"/>
      <c r="I113" s="184"/>
      <c r="J113" s="184"/>
      <c r="K113" s="185"/>
      <c r="L113" s="137"/>
      <c r="M113" s="137"/>
      <c r="N113" s="137"/>
      <c r="O113" s="137"/>
      <c r="P113" s="137"/>
      <c r="Q113" s="137"/>
      <c r="R113" s="137"/>
      <c r="S113" s="137"/>
      <c r="T113" s="137"/>
      <c r="U113" s="137"/>
    </row>
    <row r="114" spans="1:21" s="117" customFormat="1" x14ac:dyDescent="0.2">
      <c r="A114" s="183"/>
      <c r="B114" s="184"/>
      <c r="C114" s="184"/>
      <c r="D114" s="184"/>
      <c r="E114" s="184"/>
      <c r="F114" s="184"/>
      <c r="G114" s="184"/>
      <c r="H114" s="184"/>
      <c r="I114" s="184"/>
      <c r="J114" s="184"/>
      <c r="K114" s="185"/>
      <c r="L114" s="137"/>
      <c r="M114" s="137"/>
      <c r="N114" s="137"/>
      <c r="O114" s="137"/>
      <c r="P114" s="137"/>
      <c r="Q114" s="137"/>
      <c r="R114" s="137"/>
      <c r="S114" s="137"/>
      <c r="T114" s="137"/>
      <c r="U114" s="137"/>
    </row>
    <row r="115" spans="1:21" s="117" customFormat="1" x14ac:dyDescent="0.2">
      <c r="A115" s="183"/>
      <c r="B115" s="184"/>
      <c r="C115" s="184"/>
      <c r="D115" s="184"/>
      <c r="E115" s="184"/>
      <c r="F115" s="184"/>
      <c r="G115" s="184"/>
      <c r="H115" s="184"/>
      <c r="I115" s="184"/>
      <c r="J115" s="184"/>
      <c r="K115" s="185"/>
      <c r="L115" s="137"/>
      <c r="M115" s="137"/>
      <c r="N115" s="137"/>
      <c r="O115" s="137"/>
      <c r="P115" s="137"/>
      <c r="Q115" s="137"/>
      <c r="R115" s="137"/>
      <c r="S115" s="137"/>
      <c r="T115" s="137"/>
      <c r="U115" s="137"/>
    </row>
    <row r="116" spans="1:21" s="117" customFormat="1" x14ac:dyDescent="0.2">
      <c r="A116" s="183"/>
      <c r="B116" s="184"/>
      <c r="C116" s="184"/>
      <c r="D116" s="184"/>
      <c r="E116" s="184"/>
      <c r="F116" s="184"/>
      <c r="G116" s="184"/>
      <c r="H116" s="184"/>
      <c r="I116" s="184"/>
      <c r="J116" s="184"/>
      <c r="K116" s="185"/>
      <c r="L116" s="137"/>
      <c r="M116" s="137"/>
      <c r="N116" s="137"/>
      <c r="O116" s="137"/>
      <c r="P116" s="137"/>
      <c r="Q116" s="137"/>
      <c r="R116" s="137"/>
      <c r="S116" s="137"/>
      <c r="T116" s="137"/>
      <c r="U116" s="137"/>
    </row>
    <row r="117" spans="1:21" s="117" customFormat="1" x14ac:dyDescent="0.2">
      <c r="A117" s="183"/>
      <c r="B117" s="184"/>
      <c r="C117" s="184"/>
      <c r="D117" s="184"/>
      <c r="E117" s="184"/>
      <c r="F117" s="184"/>
      <c r="G117" s="184"/>
      <c r="H117" s="184"/>
      <c r="I117" s="184"/>
      <c r="J117" s="184"/>
      <c r="K117" s="185"/>
      <c r="L117" s="137"/>
      <c r="M117" s="137"/>
      <c r="N117" s="137"/>
      <c r="O117" s="137"/>
      <c r="P117" s="137"/>
      <c r="Q117" s="137"/>
      <c r="R117" s="137"/>
      <c r="S117" s="137"/>
      <c r="T117" s="137"/>
      <c r="U117" s="137"/>
    </row>
    <row r="118" spans="1:21" s="117" customFormat="1" x14ac:dyDescent="0.2">
      <c r="A118" s="183"/>
      <c r="B118" s="184"/>
      <c r="C118" s="184"/>
      <c r="D118" s="184"/>
      <c r="E118" s="184"/>
      <c r="F118" s="184"/>
      <c r="G118" s="184"/>
      <c r="H118" s="184"/>
      <c r="I118" s="184"/>
      <c r="J118" s="184"/>
      <c r="K118" s="185"/>
      <c r="L118" s="137"/>
      <c r="M118" s="137"/>
      <c r="N118" s="137"/>
      <c r="O118" s="137"/>
      <c r="P118" s="137"/>
      <c r="Q118" s="137"/>
      <c r="R118" s="137"/>
      <c r="S118" s="137"/>
      <c r="T118" s="137"/>
      <c r="U118" s="137"/>
    </row>
    <row r="119" spans="1:21" s="117" customFormat="1" ht="13.5" thickBot="1" x14ac:dyDescent="0.25">
      <c r="A119" s="186"/>
      <c r="B119" s="187"/>
      <c r="C119" s="187"/>
      <c r="D119" s="187"/>
      <c r="E119" s="187"/>
      <c r="F119" s="187"/>
      <c r="G119" s="187"/>
      <c r="H119" s="187"/>
      <c r="I119" s="187"/>
      <c r="J119" s="187"/>
      <c r="K119" s="188"/>
      <c r="L119" s="137"/>
      <c r="M119" s="137"/>
      <c r="N119" s="137"/>
      <c r="O119" s="137"/>
      <c r="P119" s="137"/>
      <c r="Q119" s="137"/>
      <c r="R119" s="137"/>
      <c r="S119" s="137"/>
      <c r="T119" s="137"/>
      <c r="U119" s="137"/>
    </row>
    <row r="120" spans="1:21" s="117" customFormat="1" ht="13.5" thickBot="1" x14ac:dyDescent="0.25">
      <c r="A120" s="155" t="str">
        <f t="shared" ref="A120" si="46">+A43</f>
        <v>Leistungskennzahlen</v>
      </c>
      <c r="B120" s="156"/>
      <c r="C120" s="156"/>
      <c r="D120" s="156"/>
      <c r="E120" s="156"/>
      <c r="F120" s="156"/>
      <c r="G120" s="156"/>
      <c r="H120" s="156"/>
      <c r="I120" s="156"/>
      <c r="J120" s="156"/>
      <c r="K120" s="157"/>
      <c r="L120" s="137"/>
      <c r="M120" s="137"/>
      <c r="N120" s="137"/>
      <c r="O120" s="137"/>
      <c r="P120" s="137"/>
      <c r="Q120" s="137"/>
      <c r="R120" s="137"/>
      <c r="S120" s="137"/>
      <c r="T120" s="137"/>
      <c r="U120" s="137"/>
    </row>
    <row r="121" spans="1:21" s="117" customFormat="1" x14ac:dyDescent="0.2">
      <c r="A121" s="180"/>
      <c r="B121" s="181"/>
      <c r="C121" s="181"/>
      <c r="D121" s="181"/>
      <c r="E121" s="181"/>
      <c r="F121" s="181"/>
      <c r="G121" s="181"/>
      <c r="H121" s="181"/>
      <c r="I121" s="181"/>
      <c r="J121" s="181"/>
      <c r="K121" s="182"/>
      <c r="L121" s="137"/>
      <c r="M121" s="137"/>
      <c r="N121" s="137"/>
      <c r="O121" s="137"/>
      <c r="P121" s="137"/>
      <c r="Q121" s="137"/>
      <c r="R121" s="137"/>
      <c r="S121" s="137"/>
      <c r="T121" s="137"/>
      <c r="U121" s="137"/>
    </row>
    <row r="122" spans="1:21" s="117" customFormat="1" x14ac:dyDescent="0.2">
      <c r="A122" s="183"/>
      <c r="B122" s="184"/>
      <c r="C122" s="184"/>
      <c r="D122" s="184"/>
      <c r="E122" s="184"/>
      <c r="F122" s="184"/>
      <c r="G122" s="184"/>
      <c r="H122" s="184"/>
      <c r="I122" s="184"/>
      <c r="J122" s="184"/>
      <c r="K122" s="185"/>
      <c r="L122" s="137"/>
      <c r="M122" s="137"/>
      <c r="N122" s="137"/>
      <c r="O122" s="137"/>
      <c r="P122" s="137"/>
      <c r="Q122" s="137"/>
      <c r="R122" s="137"/>
      <c r="S122" s="137"/>
      <c r="T122" s="137"/>
      <c r="U122" s="137"/>
    </row>
    <row r="123" spans="1:21" s="117" customFormat="1" x14ac:dyDescent="0.2">
      <c r="A123" s="183"/>
      <c r="B123" s="184"/>
      <c r="C123" s="184"/>
      <c r="D123" s="184"/>
      <c r="E123" s="184"/>
      <c r="F123" s="184"/>
      <c r="G123" s="184"/>
      <c r="H123" s="184"/>
      <c r="I123" s="184"/>
      <c r="J123" s="184"/>
      <c r="K123" s="185"/>
      <c r="L123" s="137"/>
      <c r="M123" s="137"/>
      <c r="N123" s="137"/>
      <c r="O123" s="137"/>
      <c r="P123" s="137"/>
      <c r="Q123" s="137"/>
      <c r="R123" s="137"/>
      <c r="S123" s="137"/>
      <c r="T123" s="137"/>
      <c r="U123" s="137"/>
    </row>
    <row r="124" spans="1:21" s="117" customFormat="1" x14ac:dyDescent="0.2">
      <c r="A124" s="183"/>
      <c r="B124" s="184"/>
      <c r="C124" s="184"/>
      <c r="D124" s="184"/>
      <c r="E124" s="184"/>
      <c r="F124" s="184"/>
      <c r="G124" s="184"/>
      <c r="H124" s="184"/>
      <c r="I124" s="184"/>
      <c r="J124" s="184"/>
      <c r="K124" s="185"/>
      <c r="L124" s="137"/>
      <c r="M124" s="137"/>
      <c r="N124" s="137"/>
      <c r="O124" s="137"/>
      <c r="P124" s="137"/>
      <c r="Q124" s="137"/>
      <c r="R124" s="137"/>
      <c r="S124" s="137"/>
      <c r="T124" s="137"/>
      <c r="U124" s="137"/>
    </row>
    <row r="125" spans="1:21" s="117" customFormat="1" x14ac:dyDescent="0.2">
      <c r="A125" s="183"/>
      <c r="B125" s="184"/>
      <c r="C125" s="184"/>
      <c r="D125" s="184"/>
      <c r="E125" s="184"/>
      <c r="F125" s="184"/>
      <c r="G125" s="184"/>
      <c r="H125" s="184"/>
      <c r="I125" s="184"/>
      <c r="J125" s="184"/>
      <c r="K125" s="185"/>
      <c r="L125" s="137"/>
      <c r="M125" s="137"/>
      <c r="N125" s="137"/>
      <c r="O125" s="137"/>
      <c r="P125" s="137"/>
      <c r="Q125" s="137"/>
      <c r="R125" s="137"/>
      <c r="S125" s="137"/>
      <c r="T125" s="137"/>
      <c r="U125" s="137"/>
    </row>
    <row r="126" spans="1:21" s="117" customFormat="1" x14ac:dyDescent="0.2">
      <c r="A126" s="183"/>
      <c r="B126" s="184"/>
      <c r="C126" s="184"/>
      <c r="D126" s="184"/>
      <c r="E126" s="184"/>
      <c r="F126" s="184"/>
      <c r="G126" s="184"/>
      <c r="H126" s="184"/>
      <c r="I126" s="184"/>
      <c r="J126" s="184"/>
      <c r="K126" s="185"/>
      <c r="L126" s="137"/>
      <c r="M126" s="137"/>
      <c r="N126" s="137"/>
      <c r="O126" s="137"/>
      <c r="P126" s="137"/>
      <c r="Q126" s="137"/>
      <c r="R126" s="137"/>
      <c r="S126" s="137"/>
      <c r="T126" s="137"/>
      <c r="U126" s="137"/>
    </row>
    <row r="127" spans="1:21" s="117" customFormat="1" x14ac:dyDescent="0.2">
      <c r="A127" s="183"/>
      <c r="B127" s="184"/>
      <c r="C127" s="184"/>
      <c r="D127" s="184"/>
      <c r="E127" s="184"/>
      <c r="F127" s="184"/>
      <c r="G127" s="184"/>
      <c r="H127" s="184"/>
      <c r="I127" s="184"/>
      <c r="J127" s="184"/>
      <c r="K127" s="185"/>
      <c r="L127" s="137"/>
      <c r="M127" s="137"/>
      <c r="N127" s="137"/>
      <c r="O127" s="137"/>
      <c r="P127" s="137"/>
      <c r="Q127" s="137"/>
      <c r="R127" s="137"/>
      <c r="S127" s="137"/>
      <c r="T127" s="137"/>
      <c r="U127" s="137"/>
    </row>
    <row r="128" spans="1:21" s="117" customFormat="1" x14ac:dyDescent="0.2">
      <c r="A128" s="183"/>
      <c r="B128" s="184"/>
      <c r="C128" s="184"/>
      <c r="D128" s="184"/>
      <c r="E128" s="184"/>
      <c r="F128" s="184"/>
      <c r="G128" s="184"/>
      <c r="H128" s="184"/>
      <c r="I128" s="184"/>
      <c r="J128" s="184"/>
      <c r="K128" s="185"/>
      <c r="L128" s="137"/>
      <c r="M128" s="137"/>
      <c r="N128" s="137"/>
      <c r="O128" s="137"/>
      <c r="P128" s="137"/>
      <c r="Q128" s="137"/>
      <c r="R128" s="137"/>
      <c r="S128" s="137"/>
      <c r="T128" s="137"/>
      <c r="U128" s="137"/>
    </row>
    <row r="129" spans="1:21" s="117" customFormat="1" x14ac:dyDescent="0.2">
      <c r="A129" s="183"/>
      <c r="B129" s="184"/>
      <c r="C129" s="184"/>
      <c r="D129" s="184"/>
      <c r="E129" s="184"/>
      <c r="F129" s="184"/>
      <c r="G129" s="184"/>
      <c r="H129" s="184"/>
      <c r="I129" s="184"/>
      <c r="J129" s="184"/>
      <c r="K129" s="185"/>
      <c r="L129" s="137"/>
      <c r="M129" s="137"/>
      <c r="N129" s="137"/>
      <c r="O129" s="137"/>
      <c r="P129" s="137"/>
      <c r="Q129" s="137"/>
      <c r="R129" s="137"/>
      <c r="S129" s="137"/>
      <c r="T129" s="137"/>
      <c r="U129" s="137"/>
    </row>
    <row r="130" spans="1:21" s="117" customFormat="1" ht="11.25" customHeight="1" thickBot="1" x14ac:dyDescent="0.25">
      <c r="A130" s="186"/>
      <c r="B130" s="187"/>
      <c r="C130" s="187"/>
      <c r="D130" s="187"/>
      <c r="E130" s="187"/>
      <c r="F130" s="187"/>
      <c r="G130" s="187"/>
      <c r="H130" s="187"/>
      <c r="I130" s="187"/>
      <c r="J130" s="187"/>
      <c r="K130" s="188"/>
    </row>
    <row r="131" spans="1:21" s="117" customFormat="1" ht="6" customHeight="1" thickBot="1" x14ac:dyDescent="0.25">
      <c r="A131" s="138"/>
      <c r="B131" s="139"/>
      <c r="C131" s="139"/>
      <c r="D131" s="139"/>
      <c r="E131" s="139"/>
      <c r="F131" s="139"/>
      <c r="G131" s="139"/>
      <c r="H131" s="139"/>
      <c r="I131" s="139"/>
      <c r="J131" s="139"/>
      <c r="K131" s="139"/>
    </row>
    <row r="132" spans="1:21" s="117" customFormat="1" ht="13.5" thickBot="1" x14ac:dyDescent="0.25">
      <c r="A132" s="194" t="s">
        <v>51</v>
      </c>
      <c r="B132" s="195"/>
      <c r="C132" s="195"/>
      <c r="D132" s="195"/>
      <c r="E132" s="195"/>
      <c r="F132" s="195"/>
      <c r="G132" s="195"/>
      <c r="H132" s="195"/>
      <c r="I132" s="195"/>
      <c r="J132" s="195"/>
      <c r="K132" s="196"/>
    </row>
    <row r="133" spans="1:21" s="117" customFormat="1" x14ac:dyDescent="0.2">
      <c r="A133" s="180"/>
      <c r="B133" s="181"/>
      <c r="C133" s="181"/>
      <c r="D133" s="181"/>
      <c r="E133" s="181"/>
      <c r="F133" s="181"/>
      <c r="G133" s="181"/>
      <c r="H133" s="181"/>
      <c r="I133" s="181"/>
      <c r="J133" s="181"/>
      <c r="K133" s="182"/>
    </row>
    <row r="134" spans="1:21" s="117" customFormat="1" x14ac:dyDescent="0.2">
      <c r="A134" s="183"/>
      <c r="B134" s="184"/>
      <c r="C134" s="184"/>
      <c r="D134" s="184"/>
      <c r="E134" s="184"/>
      <c r="F134" s="184"/>
      <c r="G134" s="184"/>
      <c r="H134" s="184"/>
      <c r="I134" s="184"/>
      <c r="J134" s="184"/>
      <c r="K134" s="185"/>
    </row>
    <row r="135" spans="1:21" s="117" customFormat="1" x14ac:dyDescent="0.2">
      <c r="A135" s="183"/>
      <c r="B135" s="184"/>
      <c r="C135" s="184"/>
      <c r="D135" s="184"/>
      <c r="E135" s="184"/>
      <c r="F135" s="184"/>
      <c r="G135" s="184"/>
      <c r="H135" s="184"/>
      <c r="I135" s="184"/>
      <c r="J135" s="184"/>
      <c r="K135" s="185"/>
    </row>
    <row r="136" spans="1:21" s="117" customFormat="1" x14ac:dyDescent="0.2">
      <c r="A136" s="183"/>
      <c r="B136" s="184"/>
      <c r="C136" s="184"/>
      <c r="D136" s="184"/>
      <c r="E136" s="184"/>
      <c r="F136" s="184"/>
      <c r="G136" s="184"/>
      <c r="H136" s="184"/>
      <c r="I136" s="184"/>
      <c r="J136" s="184"/>
      <c r="K136" s="185"/>
    </row>
    <row r="137" spans="1:21" s="117" customFormat="1" x14ac:dyDescent="0.2">
      <c r="A137" s="183"/>
      <c r="B137" s="184"/>
      <c r="C137" s="184"/>
      <c r="D137" s="184"/>
      <c r="E137" s="184"/>
      <c r="F137" s="184"/>
      <c r="G137" s="184"/>
      <c r="H137" s="184"/>
      <c r="I137" s="184"/>
      <c r="J137" s="184"/>
      <c r="K137" s="185"/>
    </row>
    <row r="138" spans="1:21" s="117" customFormat="1" x14ac:dyDescent="0.2">
      <c r="A138" s="183"/>
      <c r="B138" s="184"/>
      <c r="C138" s="184"/>
      <c r="D138" s="184"/>
      <c r="E138" s="184"/>
      <c r="F138" s="184"/>
      <c r="G138" s="184"/>
      <c r="H138" s="184"/>
      <c r="I138" s="184"/>
      <c r="J138" s="184"/>
      <c r="K138" s="185"/>
    </row>
    <row r="139" spans="1:21" s="117" customFormat="1" x14ac:dyDescent="0.2">
      <c r="A139" s="183"/>
      <c r="B139" s="184"/>
      <c r="C139" s="184"/>
      <c r="D139" s="184"/>
      <c r="E139" s="184"/>
      <c r="F139" s="184"/>
      <c r="G139" s="184"/>
      <c r="H139" s="184"/>
      <c r="I139" s="184"/>
      <c r="J139" s="184"/>
      <c r="K139" s="185"/>
    </row>
    <row r="140" spans="1:21" s="117" customFormat="1" x14ac:dyDescent="0.2">
      <c r="A140" s="183"/>
      <c r="B140" s="184"/>
      <c r="C140" s="184"/>
      <c r="D140" s="184"/>
      <c r="E140" s="184"/>
      <c r="F140" s="184"/>
      <c r="G140" s="184"/>
      <c r="H140" s="184"/>
      <c r="I140" s="184"/>
      <c r="J140" s="184"/>
      <c r="K140" s="185"/>
    </row>
    <row r="141" spans="1:21" s="117" customFormat="1" x14ac:dyDescent="0.2">
      <c r="A141" s="183"/>
      <c r="B141" s="184"/>
      <c r="C141" s="184"/>
      <c r="D141" s="184"/>
      <c r="E141" s="184"/>
      <c r="F141" s="184"/>
      <c r="G141" s="184"/>
      <c r="H141" s="184"/>
      <c r="I141" s="184"/>
      <c r="J141" s="184"/>
      <c r="K141" s="185"/>
    </row>
    <row r="142" spans="1:21" s="117" customFormat="1" x14ac:dyDescent="0.2">
      <c r="A142" s="183"/>
      <c r="B142" s="184"/>
      <c r="C142" s="184"/>
      <c r="D142" s="184"/>
      <c r="E142" s="184"/>
      <c r="F142" s="184"/>
      <c r="G142" s="184"/>
      <c r="H142" s="184"/>
      <c r="I142" s="184"/>
      <c r="J142" s="184"/>
      <c r="K142" s="185"/>
    </row>
    <row r="143" spans="1:21" s="117" customFormat="1" x14ac:dyDescent="0.2">
      <c r="A143" s="183"/>
      <c r="B143" s="184"/>
      <c r="C143" s="184"/>
      <c r="D143" s="184"/>
      <c r="E143" s="184"/>
      <c r="F143" s="184"/>
      <c r="G143" s="184"/>
      <c r="H143" s="184"/>
      <c r="I143" s="184"/>
      <c r="J143" s="184"/>
      <c r="K143" s="185"/>
    </row>
    <row r="144" spans="1:21" s="117" customFormat="1" ht="13.5" customHeight="1" x14ac:dyDescent="0.2">
      <c r="A144" s="183"/>
      <c r="B144" s="184"/>
      <c r="C144" s="184"/>
      <c r="D144" s="184"/>
      <c r="E144" s="184"/>
      <c r="F144" s="184"/>
      <c r="G144" s="184"/>
      <c r="H144" s="184"/>
      <c r="I144" s="184"/>
      <c r="J144" s="184"/>
      <c r="K144" s="185"/>
    </row>
    <row r="145" spans="1:21" s="117" customFormat="1" ht="16.149999999999999" customHeight="1" thickBot="1" x14ac:dyDescent="0.25">
      <c r="A145" s="186"/>
      <c r="B145" s="187"/>
      <c r="C145" s="187"/>
      <c r="D145" s="187"/>
      <c r="E145" s="187"/>
      <c r="F145" s="187"/>
      <c r="G145" s="187"/>
      <c r="H145" s="187"/>
      <c r="I145" s="187"/>
      <c r="J145" s="187"/>
      <c r="K145" s="188"/>
    </row>
    <row r="146" spans="1:21" s="136" customFormat="1" x14ac:dyDescent="0.2">
      <c r="A146" s="31"/>
      <c r="B146" s="31"/>
      <c r="C146" s="58"/>
      <c r="D146" s="58"/>
      <c r="E146" s="58"/>
      <c r="F146" s="58"/>
      <c r="G146" s="58"/>
      <c r="H146" s="58"/>
      <c r="I146" s="58"/>
      <c r="J146" s="58"/>
      <c r="K146" s="59"/>
      <c r="L146" s="60"/>
      <c r="M146" s="60"/>
      <c r="N146" s="60"/>
      <c r="O146" s="61"/>
      <c r="P146" s="61"/>
      <c r="Q146" s="62"/>
      <c r="R146" s="62"/>
      <c r="S146" s="61"/>
      <c r="T146" s="62"/>
      <c r="U146" s="67"/>
    </row>
  </sheetData>
  <sheetProtection algorithmName="SHA-512" hashValue="+/Nm5QJEs34gGAeAeDAXyF3rQqvwIrzKOWc7+3egqt16vpnExD1vkhyG7KISvTGQ2AWDoTjL2PFu4fJyk+y4EA==" saltValue="R3irDteDk0+UKcqJ+3DRIA==" spinCount="100000" sheet="1" formatCells="0" formatRows="0" insertRows="0" deleteRows="0" selectLockedCells="1"/>
  <protectedRanges>
    <protectedRange sqref="J44:J52 C36 J22 J8:J12 J14:J19 A45:B51 C1 C3:C4 J38 A52:D52 G42:H42 J41:J42 A29:B32 J26:J34 D32 G52:H52 G32:H32 B44 A39:B42" name="ungeschützter Bereich"/>
    <protectedRange sqref="C60" name="ungeschützter Bereich_1_2"/>
    <protectedRange sqref="C22:D22" name="ungeschützter Bereich_18"/>
    <protectedRange sqref="G22:H22" name="ungeschützter Bereich_19"/>
    <protectedRange sqref="C29:D29" name="ungeschützter Bereich_21"/>
    <protectedRange sqref="C44:D51" name="ungeschützter Bereich_25"/>
    <protectedRange sqref="G44:H51" name="ungeschützter Bereich_26"/>
    <protectedRange sqref="G31:H31" name="ungeschützter Bereich_33"/>
    <protectedRange sqref="H26:H29" name="ungeschützter Bereich_44"/>
    <protectedRange sqref="C8:D9 C10:C12" name="ungeschützter Bereich_47"/>
    <protectedRange sqref="G8:H12" name="ungeschützter Bereich_48"/>
    <protectedRange sqref="C14:D19" name="ungeschützter Bereich_49"/>
    <protectedRange sqref="G14:H19" name="ungeschützter Bereich_50"/>
    <protectedRange sqref="G26:G28" name="ungeschützter Bereich_53"/>
    <protectedRange sqref="G29" name="ungeschützter Bereich_2_2"/>
    <protectedRange sqref="C30:D30" name="ungeschützter Bereich_2_3"/>
    <protectedRange sqref="G30:H30" name="ungeschützter Bereich_2_4"/>
    <protectedRange sqref="C33:D33" name="ungeschützter Bereich_54"/>
    <protectedRange sqref="G33:H33" name="ungeschützter Bereich_55"/>
    <protectedRange sqref="C34:C35" name="ungeschützter Bereich_56"/>
    <protectedRange sqref="C38:D38" name="ungeschützter Bereich_57"/>
    <protectedRange sqref="C39:D41 G39:H40" name="ungeschützter Bereich_1_9"/>
    <protectedRange sqref="G38:H38" name="ungeschützter Bereich_58"/>
    <protectedRange sqref="G41:H41" name="ungeschützter Bereich_1_10"/>
    <protectedRange sqref="D10:D12" name="ungeschützter Bereich_47_1"/>
    <protectedRange sqref="A44" name="ungeschützter Bereich_4"/>
    <protectedRange sqref="C2" name="ungeschützter Bereich_2"/>
    <protectedRange sqref="J39:J40" name="ungeschützter Bereich_1_9_1"/>
    <protectedRange sqref="A99:A108 A110:A119 A121:A130 A64:A72 A75:A97 A133:A144" name="ungeschützter Bereich_3_2"/>
    <protectedRange sqref="C61" name="ungeschützter Bereich_1_2_1"/>
  </protectedRanges>
  <mergeCells count="59">
    <mergeCell ref="L1:M5"/>
    <mergeCell ref="A8:B8"/>
    <mergeCell ref="A9:B9"/>
    <mergeCell ref="A10:B10"/>
    <mergeCell ref="A11:B11"/>
    <mergeCell ref="A1:B1"/>
    <mergeCell ref="C1:K1"/>
    <mergeCell ref="A2:B2"/>
    <mergeCell ref="G2:K2"/>
    <mergeCell ref="C5:E5"/>
    <mergeCell ref="G5:J5"/>
    <mergeCell ref="C4:F4"/>
    <mergeCell ref="G4:K4"/>
    <mergeCell ref="A7:K7"/>
    <mergeCell ref="C2:D2"/>
    <mergeCell ref="A15:B15"/>
    <mergeCell ref="A16:B16"/>
    <mergeCell ref="A13:B13"/>
    <mergeCell ref="A14:B14"/>
    <mergeCell ref="A12:B12"/>
    <mergeCell ref="A23:B23"/>
    <mergeCell ref="A26:B26"/>
    <mergeCell ref="A17:B17"/>
    <mergeCell ref="A18:B18"/>
    <mergeCell ref="A22:B22"/>
    <mergeCell ref="A19:B19"/>
    <mergeCell ref="A20:B20"/>
    <mergeCell ref="A21:B21"/>
    <mergeCell ref="A24:K24"/>
    <mergeCell ref="A25:K25"/>
    <mergeCell ref="C26:E28"/>
    <mergeCell ref="A27:B27"/>
    <mergeCell ref="A28:B28"/>
    <mergeCell ref="A60:B60"/>
    <mergeCell ref="C60:K60"/>
    <mergeCell ref="A61:B61"/>
    <mergeCell ref="A63:K63"/>
    <mergeCell ref="A36:K36"/>
    <mergeCell ref="A37:K37"/>
    <mergeCell ref="A42:K42"/>
    <mergeCell ref="A43:K43"/>
    <mergeCell ref="A57:K58"/>
    <mergeCell ref="I53:K53"/>
    <mergeCell ref="A54:C54"/>
    <mergeCell ref="E54:H54"/>
    <mergeCell ref="I54:K56"/>
    <mergeCell ref="E55:H55"/>
    <mergeCell ref="E56:H56"/>
    <mergeCell ref="C61:D61"/>
    <mergeCell ref="A99:K108"/>
    <mergeCell ref="A110:K119"/>
    <mergeCell ref="A121:K130"/>
    <mergeCell ref="A132:K132"/>
    <mergeCell ref="A133:K145"/>
    <mergeCell ref="F61:K61"/>
    <mergeCell ref="A64:K71"/>
    <mergeCell ref="A73:K73"/>
    <mergeCell ref="A75:K97"/>
    <mergeCell ref="A74:B74"/>
  </mergeCells>
  <dataValidations disablePrompts="1" count="4">
    <dataValidation type="list" allowBlank="1" showInputMessage="1" showErrorMessage="1" sqref="C3">
      <formula1>"Nein,Ja"</formula1>
    </dataValidation>
    <dataValidation type="list" allowBlank="1" showInputMessage="1" showErrorMessage="1" sqref="C2:D2">
      <formula1>"01.01. bis 31.03.,01.01. bis 30.06.,01.01. bis 30.09.,01.01. bis 31.12."</formula1>
    </dataValidation>
    <dataValidation type="whole" allowBlank="1" showInputMessage="1" showErrorMessage="1" errorTitle="Zahleneingabe erforderlich" error="In diesem Feld dürfen ausschließlich Zahlen eingetragen werden. " sqref="C35">
      <formula1>0</formula1>
      <formula2>10000000</formula2>
    </dataValidation>
    <dataValidation type="list" allowBlank="1" showInputMessage="1" showErrorMessage="1" sqref="E3">
      <formula1>$U$2:$U$3</formula1>
    </dataValidation>
  </dataValidations>
  <pageMargins left="0.86614173228346458" right="0.55118110236220474" top="0.70866141732283472" bottom="0.39370078740157483" header="0.35433070866141736" footer="0.23622047244094491"/>
  <pageSetup paperSize="9" scale="72" fitToHeight="0" orientation="portrait" r:id="rId1"/>
  <headerFooter alignWithMargins="0">
    <oddHeader>&amp;RStand: 06.03.2024</oddHeader>
  </headerFooter>
  <rowBreaks count="1" manualBreakCount="1">
    <brk id="59" max="16383" man="1"/>
  </rowBreaks>
  <colBreaks count="2" manualBreakCount="2">
    <brk id="11" max="1048575" man="1"/>
    <brk id="21" max="1048575" man="1"/>
  </colBreaks>
  <ignoredErrors>
    <ignoredError sqref="E39:E40 J39:J40 F39:F40 K39:K40" evalError="1"/>
    <ignoredError sqref="D39:D40 C39:C40 G39:G40 H39:H40" evalError="1" unlockedFormula="1"/>
    <ignoredError sqref="I39:I40" evalError="1"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Managementreport</vt:lpstr>
      <vt:lpstr>Managementreport!abc</vt:lpstr>
      <vt:lpstr>Managementreport!Druckbereich</vt:lpstr>
      <vt:lpstr>Managementreport!Print_Area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Heins, Jasmin (SKUMS)</dc:creator>
  <cp:lastModifiedBy>Nele Skrzypczak</cp:lastModifiedBy>
  <cp:lastPrinted>2023-09-27T12:11:44Z</cp:lastPrinted>
  <dcterms:created xsi:type="dcterms:W3CDTF">2021-10-07T13:00:50Z</dcterms:created>
  <dcterms:modified xsi:type="dcterms:W3CDTF">2024-09-02T10:48:31Z</dcterms:modified>
</cp:coreProperties>
</file>