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H:\Ref_20\Wirtschaftlichkeitsuntersuchung\"/>
    </mc:Choice>
  </mc:AlternateContent>
  <bookViews>
    <workbookView xWindow="0" yWindow="0" windowWidth="28800" windowHeight="11730" tabRatio="867" activeTab="1"/>
  </bookViews>
  <sheets>
    <sheet name="Hilfe" sheetId="7" r:id="rId1"/>
    <sheet name="Allgemeine Parameter" sheetId="2" r:id="rId2"/>
    <sheet name="Nutzen-Kosten-Tabelle" sheetId="3" r:id="rId3"/>
    <sheet name="Anlage Tourismus" sheetId="4" r:id="rId4"/>
    <sheet name="Anlage Gewerbe" sheetId="5" r:id="rId5"/>
    <sheet name="Input Kosten Grundlagen" sheetId="9" r:id="rId6"/>
    <sheet name="Input Dritt Grundlagen" sheetId="10" r:id="rId7"/>
    <sheet name="Input Lehre Grundlagen" sheetId="13" r:id="rId8"/>
    <sheet name="Annahmen u Setzungen Grundlagen" sheetId="14" r:id="rId9"/>
    <sheet name="ZwischenErgebnisse Grundlagen" sheetId="16" r:id="rId10"/>
    <sheet name="End_Ergebnisse Grundlagen" sheetId="17" r:id="rId11"/>
    <sheet name="Report Grundlagen kurz" sheetId="18" r:id="rId12"/>
    <sheet name="Input Kosten Anwendung" sheetId="19" r:id="rId13"/>
    <sheet name="Input Dritt Anwendung" sheetId="20" r:id="rId14"/>
    <sheet name="Input Lehre Anwendung" sheetId="22" r:id="rId15"/>
    <sheet name="Annahmen u Setzungen Anwendung" sheetId="23" r:id="rId16"/>
    <sheet name="ZwischenErgebnisse Anwendung" sheetId="25" r:id="rId17"/>
    <sheet name="End_Ergebnisse Anwendung" sheetId="26" r:id="rId18"/>
    <sheet name="Report Anwendung" sheetId="27" r:id="rId19"/>
    <sheet name="Input Kosten Infra" sheetId="28" r:id="rId20"/>
    <sheet name="Input Bauinvest Infra" sheetId="29" r:id="rId21"/>
    <sheet name="Annahmen u Setzungen Infra" sheetId="30" r:id="rId22"/>
    <sheet name="ZwischenErgebnisse Infra" sheetId="32" r:id="rId23"/>
    <sheet name="End_Ergebnisse Infrastruktur" sheetId="33" r:id="rId24"/>
    <sheet name="Report Infra kurz" sheetId="34" r:id="rId25"/>
    <sheet name="Input Kosten Lehre" sheetId="35" r:id="rId26"/>
    <sheet name="Input Dritt Lehre" sheetId="36" r:id="rId27"/>
    <sheet name="Input Lehre Lehre" sheetId="39" r:id="rId28"/>
    <sheet name="Annahmen u Setzungen Lehre" sheetId="40" r:id="rId29"/>
    <sheet name="ZwischenErgebnisse Lehre" sheetId="42" r:id="rId30"/>
    <sheet name="End_Ergebnisse Lehre" sheetId="43" r:id="rId31"/>
    <sheet name="Report Lehre kurz" sheetId="44" r:id="rId32"/>
  </sheets>
  <externalReferences>
    <externalReference r:id="rId33"/>
  </externalReferences>
  <definedNames>
    <definedName name="_xlnm._FilterDatabase" localSheetId="15" hidden="1">'Annahmen u Setzungen Anwendung'!$C$207:$C$232</definedName>
    <definedName name="_xlnm._FilterDatabase" localSheetId="8" hidden="1">'Annahmen u Setzungen Grundlagen'!$C$207:$C$232</definedName>
    <definedName name="_xlnm._FilterDatabase" localSheetId="21" hidden="1">'Annahmen u Setzungen Infra'!$C$207:$C$232</definedName>
    <definedName name="_xlnm._FilterDatabase" localSheetId="28" hidden="1">'Annahmen u Setzungen Lehre'!$C$207:$C$232</definedName>
    <definedName name="_xlnm._FilterDatabase" localSheetId="17" hidden="1">'End_Ergebnisse Anwendung'!#REF!</definedName>
    <definedName name="_xlnm._FilterDatabase" localSheetId="10" hidden="1">'End_Ergebnisse Grundlagen'!#REF!</definedName>
    <definedName name="_xlnm._FilterDatabase" localSheetId="23" hidden="1">'End_Ergebnisse Infrastruktur'!#REF!</definedName>
    <definedName name="_xlnm._FilterDatabase" localSheetId="30" hidden="1">'End_Ergebnisse Lehre'!#REF!</definedName>
    <definedName name="_xlnm._FilterDatabase" localSheetId="20" hidden="1">'Input Bauinvest Infra'!$C$10:$C$35</definedName>
    <definedName name="_xlnm._FilterDatabase" localSheetId="13" hidden="1">'Input Dritt Anwendung'!$C$17:$C$43</definedName>
    <definedName name="_xlnm._FilterDatabase" localSheetId="6" hidden="1">'Input Dritt Grundlagen'!$C$17:$C$43</definedName>
    <definedName name="_xlnm._FilterDatabase" localSheetId="26" hidden="1">'Input Dritt Lehre'!$C$17:$C$43</definedName>
    <definedName name="_xlnm._FilterDatabase" localSheetId="12" hidden="1">'Input Kosten Anwendung'!$C$11:$C$41</definedName>
    <definedName name="_xlnm._FilterDatabase" localSheetId="5" hidden="1">'Input Kosten Grundlagen'!$C$11:$C$43</definedName>
    <definedName name="_xlnm._FilterDatabase" localSheetId="19" hidden="1">'Input Kosten Infra'!$C$11:$C$41</definedName>
    <definedName name="_xlnm._FilterDatabase" localSheetId="25" hidden="1">'Input Kosten Lehre'!$C$11:$C$41</definedName>
    <definedName name="_xlnm._FilterDatabase" localSheetId="14" hidden="1">'Input Lehre Anwendung'!$D$11:$D$36</definedName>
    <definedName name="_xlnm._FilterDatabase" localSheetId="7" hidden="1">'Input Lehre Grundlagen'!$D$11:$D$36</definedName>
    <definedName name="_xlnm._FilterDatabase" localSheetId="27" hidden="1">'Input Lehre Lehre'!$D$11:$D$36</definedName>
    <definedName name="_xlnm._FilterDatabase" localSheetId="18" hidden="1">'Report Anwendung'!#REF!</definedName>
    <definedName name="_xlnm._FilterDatabase" localSheetId="11" hidden="1">'Report Grundlagen kurz'!#REF!</definedName>
    <definedName name="_xlnm._FilterDatabase" localSheetId="24" hidden="1">'Report Infra kurz'!#REF!</definedName>
    <definedName name="_xlnm._FilterDatabase" localSheetId="31" hidden="1">'Report Lehre kurz'!#REF!</definedName>
    <definedName name="_xlnm._FilterDatabase" localSheetId="16" hidden="1">'ZwischenErgebnisse Anwendung'!#REF!</definedName>
    <definedName name="_xlnm._FilterDatabase" localSheetId="9" hidden="1">'ZwischenErgebnisse Grundlagen'!#REF!</definedName>
    <definedName name="_xlnm._FilterDatabase" localSheetId="22" hidden="1">'ZwischenErgebnisse Infra'!#REF!</definedName>
    <definedName name="_xlnm._FilterDatabase" localSheetId="29" hidden="1">'ZwischenErgebnisse Lehre'!#REF!</definedName>
    <definedName name="Anfangsjahr">'Allgemeine Parameter'!$E$11</definedName>
    <definedName name="AnlageG">'Allgemeine Parameter'!$E$24</definedName>
    <definedName name="AnlageT">'Allgemeine Parameter'!$E$23</definedName>
    <definedName name="APWirkung">'Allgemeine Parameter'!$E$39</definedName>
    <definedName name="APWirkungDL">'Allgemeine Parameter'!$E$42</definedName>
    <definedName name="Arbeitsplatzdichte">'Allgemeine Parameter'!$E$13</definedName>
    <definedName name="Dimension">'Allgemeine Parameter'!$E$15</definedName>
    <definedName name="Dimensionsbezeichnung">'Allgemeine Parameter'!$E$18</definedName>
    <definedName name="_xlnm.Print_Area" localSheetId="1">'Allgemeine Parameter'!$A$1:$M$48</definedName>
    <definedName name="_xlnm.Print_Area" localSheetId="4">'Anlage Gewerbe'!$A$1:$W$47</definedName>
    <definedName name="_xlnm.Print_Area" localSheetId="3">'Anlage Tourismus'!$A$3:$W$59</definedName>
    <definedName name="_xlnm.Print_Area" localSheetId="15">'Annahmen u Setzungen Anwendung'!$A$3:$N$265</definedName>
    <definedName name="_xlnm.Print_Area" localSheetId="8">'Annahmen u Setzungen Grundlagen'!$A$8:$O$261</definedName>
    <definedName name="_xlnm.Print_Area" localSheetId="21">'Annahmen u Setzungen Infra'!$C$6:$N$235</definedName>
    <definedName name="_xlnm.Print_Area" localSheetId="28">'Annahmen u Setzungen Lehre'!$A$6:$N$267</definedName>
    <definedName name="_xlnm.Print_Area" localSheetId="17">'End_Ergebnisse Anwendung'!$C$2:$AD$30</definedName>
    <definedName name="_xlnm.Print_Area" localSheetId="10">'End_Ergebnisse Grundlagen'!$C$2:$AD$30</definedName>
    <definedName name="_xlnm.Print_Area" localSheetId="23">'End_Ergebnisse Infrastruktur'!$C$2:$AD$30</definedName>
    <definedName name="_xlnm.Print_Area" localSheetId="30">'End_Ergebnisse Lehre'!$C$2:$AD$35</definedName>
    <definedName name="_xlnm.Print_Area" localSheetId="0">Hilfe!$B$3:$M$71</definedName>
    <definedName name="_xlnm.Print_Area" localSheetId="20">'Input Bauinvest Infra'!$B$3:$N$37</definedName>
    <definedName name="_xlnm.Print_Area" localSheetId="13">'Input Dritt Anwendung'!$B$3:$N$45</definedName>
    <definedName name="_xlnm.Print_Area" localSheetId="6">'Input Dritt Grundlagen'!$B$3:$N$45</definedName>
    <definedName name="_xlnm.Print_Area" localSheetId="26">'Input Dritt Lehre'!$B$3:$N$45</definedName>
    <definedName name="_xlnm.Print_Area" localSheetId="12">'Input Kosten Anwendung'!$B$3:$N$43</definedName>
    <definedName name="_xlnm.Print_Area" localSheetId="5">'Input Kosten Grundlagen'!$B$3:$M$43</definedName>
    <definedName name="_xlnm.Print_Area" localSheetId="19">'Input Kosten Infra'!$B$3:$N$43</definedName>
    <definedName name="_xlnm.Print_Area" localSheetId="25">'Input Kosten Lehre'!$B$3:$N$43</definedName>
    <definedName name="_xlnm.Print_Area" localSheetId="14">'Input Lehre Anwendung'!$B$3:$N$39</definedName>
    <definedName name="_xlnm.Print_Area" localSheetId="7">'Input Lehre Grundlagen'!$B$3:$N$42</definedName>
    <definedName name="_xlnm.Print_Area" localSheetId="27">'Input Lehre Lehre'!$B$3:$N$38</definedName>
    <definedName name="_xlnm.Print_Area" localSheetId="2">'Nutzen-Kosten-Tabelle'!$A$2:$W$66</definedName>
    <definedName name="_xlnm.Print_Area" localSheetId="18">'Report Anwendung'!$B$2:$M$170</definedName>
    <definedName name="_xlnm.Print_Area" localSheetId="11">'Report Grundlagen kurz'!$B$2:$M$170</definedName>
    <definedName name="_xlnm.Print_Area" localSheetId="24">'Report Infra kurz'!$B$2:$M$170</definedName>
    <definedName name="_xlnm.Print_Area" localSheetId="31">'Report Lehre kurz'!$B$2:$M$175</definedName>
    <definedName name="_xlnm.Print_Area" localSheetId="16">'ZwischenErgebnisse Anwendung'!$C$2:$AK$113</definedName>
    <definedName name="_xlnm.Print_Area" localSheetId="9">'ZwischenErgebnisse Grundlagen'!$C$2:$AD$115</definedName>
    <definedName name="_xlnm.Print_Area" localSheetId="22">'ZwischenErgebnisse Infra'!$C$2:$AD$114</definedName>
    <definedName name="_xlnm.Print_Area" localSheetId="29">'ZwischenErgebnisse Lehre'!$C$2:$AM$116</definedName>
    <definedName name="_xlnm.Print_Titles" localSheetId="8">'Annahmen u Setzungen Grundlagen'!$3:$5</definedName>
    <definedName name="_xlnm.Print_Titles" localSheetId="21">'Annahmen u Setzungen Infra'!$3:$5</definedName>
    <definedName name="_xlnm.Print_Titles" localSheetId="28">'Annahmen u Setzungen Lehre'!$3:$5</definedName>
    <definedName name="_xlnm.Print_Titles" localSheetId="17">'End_Ergebnisse Anwendung'!$B:$E,'End_Ergebnisse Anwendung'!$3:$5</definedName>
    <definedName name="_xlnm.Print_Titles" localSheetId="10">'End_Ergebnisse Grundlagen'!$B:$E,'End_Ergebnisse Grundlagen'!$3:$5</definedName>
    <definedName name="_xlnm.Print_Titles" localSheetId="23">'End_Ergebnisse Infrastruktur'!$B:$E,'End_Ergebnisse Infrastruktur'!$3:$7</definedName>
    <definedName name="_xlnm.Print_Titles" localSheetId="30">'End_Ergebnisse Lehre'!$C:$E,'End_Ergebnisse Lehre'!$3:$5</definedName>
    <definedName name="_xlnm.Print_Titles" localSheetId="18">'Report Anwendung'!$C:$F,'Report Anwendung'!$3:$7</definedName>
    <definedName name="_xlnm.Print_Titles" localSheetId="11">'Report Grundlagen kurz'!$C:$F,'Report Grundlagen kurz'!$3:$7</definedName>
    <definedName name="_xlnm.Print_Titles" localSheetId="24">'Report Infra kurz'!$C:$F,'Report Infra kurz'!$3:$7</definedName>
    <definedName name="_xlnm.Print_Titles" localSheetId="31">'Report Lehre kurz'!$C:$F,'Report Lehre kurz'!$3:$7</definedName>
    <definedName name="_xlnm.Print_Titles" localSheetId="16">'ZwischenErgebnisse Anwendung'!$B:$E,'ZwischenErgebnisse Anwendung'!$3:$5</definedName>
    <definedName name="_xlnm.Print_Titles" localSheetId="9">'ZwischenErgebnisse Grundlagen'!$B:$E,'ZwischenErgebnisse Grundlagen'!$3:$7</definedName>
    <definedName name="_xlnm.Print_Titles" localSheetId="22">'ZwischenErgebnisse Infra'!$B:$E,'ZwischenErgebnisse Infra'!$3:$7</definedName>
    <definedName name="_xlnm.Print_Titles" localSheetId="29">'ZwischenErgebnisse Lehre'!$B:$E,'ZwischenErgebnisse Lehre'!$3:$7</definedName>
    <definedName name="EinkommensMP">'Allgemeine Parameter'!$E$50</definedName>
    <definedName name="EWnachLFA">'Allgemeine Parameter'!$E$36</definedName>
    <definedName name="EWvorLFA">'Allgemeine Parameter'!$E$34</definedName>
    <definedName name="fwirk">#REF!</definedName>
    <definedName name="Gewerbe">'Allgemeine Parameter'!#REF!</definedName>
    <definedName name="Haushaltsgröße">'Allgemeine Parameter'!$E$54</definedName>
    <definedName name="koop">#REF!</definedName>
    <definedName name="Medeffekte">[1]NKA!#REF!</definedName>
    <definedName name="Medien">[1]NKA!#REF!</definedName>
    <definedName name="OLE_LINK1" localSheetId="0">Hilfe!#REF!</definedName>
    <definedName name="OLE_LINK2" localSheetId="0">Hilfe!$C$75</definedName>
    <definedName name="Pendlerquote">'Allgemeine Parameter'!$E$52</definedName>
    <definedName name="ProdErw">'Allgemeine Parameter'!$E$44</definedName>
    <definedName name="ProdErwBau">'Allgemeine Parameter'!$E$46</definedName>
    <definedName name="Projektbezeichnung">'Allgemeine Parameter'!$E$9</definedName>
    <definedName name="Realzinssatz">'Allgemeine Parameter'!$E$28</definedName>
    <definedName name="Regionalmultiplikator">'Allgemeine Parameter'!$E$49</definedName>
    <definedName name="Steigerungsrate_freie_Drittmittel">#REF!</definedName>
    <definedName name="Steuereinn_nachLFA">'Allgemeine Parameter'!$E$32</definedName>
    <definedName name="Steuereinnahmen">'Allgemeine Parameter'!$E$30</definedName>
    <definedName name="Tagesausgaben">'Allgemeine Parameter'!$E$57</definedName>
    <definedName name="Tourismus">'Allgemeine Parameter'!$E$24</definedName>
    <definedName name="Übernachtungsausgaben">'Allgemeine Parameter'!$E$60</definedName>
    <definedName name="Währung">'Allgemeine Parameter'!$E$20</definedName>
    <definedName name="Zins10">'Allgemeine Parameter'!$E$66</definedName>
    <definedName name="Zins2">'Allgemeine Parameter'!$E$64</definedName>
    <definedName name="Zins20">'Allgemeine Parameter'!$E$67</definedName>
    <definedName name="Zins5">'Allgemeine Parameter'!$E$65</definedName>
  </definedNames>
  <calcPr calcId="162913"/>
</workbook>
</file>

<file path=xl/calcChain.xml><?xml version="1.0" encoding="utf-8"?>
<calcChain xmlns="http://schemas.openxmlformats.org/spreadsheetml/2006/main">
  <c r="K3" i="44" l="1"/>
  <c r="K3" i="43"/>
  <c r="K3" i="42"/>
  <c r="K3" i="40"/>
  <c r="K3" i="39"/>
  <c r="K3" i="36"/>
  <c r="K3" i="34"/>
  <c r="K3" i="33"/>
  <c r="K3" i="32"/>
  <c r="K3" i="30"/>
  <c r="K3" i="29"/>
  <c r="K3" i="27"/>
  <c r="K3" i="26"/>
  <c r="K3" i="25"/>
  <c r="K3" i="23"/>
  <c r="K3" i="22"/>
  <c r="K3" i="20"/>
  <c r="K3" i="13"/>
  <c r="K3" i="10"/>
  <c r="A4" i="7" l="1"/>
  <c r="F8" i="43"/>
  <c r="G8" i="43" s="1"/>
  <c r="H8" i="43" s="1"/>
  <c r="I8" i="43" s="1"/>
  <c r="J8" i="43" s="1"/>
  <c r="K8" i="43" s="1"/>
  <c r="L8" i="43" s="1"/>
  <c r="M8" i="43" s="1"/>
  <c r="N8" i="43" s="1"/>
  <c r="O8" i="43" s="1"/>
  <c r="P8" i="43" s="1"/>
  <c r="Q8" i="43" s="1"/>
  <c r="R8" i="43" s="1"/>
  <c r="S8" i="43" s="1"/>
  <c r="T8" i="43" s="1"/>
  <c r="U8" i="43" s="1"/>
  <c r="V8" i="43" s="1"/>
  <c r="W8" i="43" s="1"/>
  <c r="X8" i="43" s="1"/>
  <c r="Y8" i="43" s="1"/>
  <c r="Z8" i="43" s="1"/>
  <c r="AA8" i="43" s="1"/>
  <c r="AB8" i="43" s="1"/>
  <c r="AC8" i="43" s="1"/>
  <c r="AD8" i="43" s="1"/>
  <c r="F7" i="42"/>
  <c r="G7" i="42" s="1"/>
  <c r="H7" i="42" s="1"/>
  <c r="I7" i="42" s="1"/>
  <c r="J7" i="42" s="1"/>
  <c r="K7" i="42" s="1"/>
  <c r="L7" i="42" s="1"/>
  <c r="M7" i="42" s="1"/>
  <c r="N7" i="42" s="1"/>
  <c r="O7" i="42" s="1"/>
  <c r="P7" i="42" s="1"/>
  <c r="Q7" i="42" s="1"/>
  <c r="R7" i="42" s="1"/>
  <c r="S7" i="42" s="1"/>
  <c r="T7" i="42" s="1"/>
  <c r="U7" i="42" s="1"/>
  <c r="V7" i="42" s="1"/>
  <c r="W7" i="42" s="1"/>
  <c r="X7" i="42" s="1"/>
  <c r="Y7" i="42" s="1"/>
  <c r="Z7" i="42" s="1"/>
  <c r="AA7" i="42" s="1"/>
  <c r="AB7" i="42" s="1"/>
  <c r="AC7" i="42" s="1"/>
  <c r="AD7" i="42" s="1"/>
  <c r="F8" i="33"/>
  <c r="G8" i="33" s="1"/>
  <c r="H8" i="33" s="1"/>
  <c r="I8" i="33" s="1"/>
  <c r="J8" i="33" s="1"/>
  <c r="K8" i="33" s="1"/>
  <c r="L8" i="33" s="1"/>
  <c r="M8" i="33" s="1"/>
  <c r="N8" i="33" s="1"/>
  <c r="O8" i="33" s="1"/>
  <c r="P8" i="33" s="1"/>
  <c r="Q8" i="33" s="1"/>
  <c r="R8" i="33" s="1"/>
  <c r="S8" i="33" s="1"/>
  <c r="T8" i="33" s="1"/>
  <c r="U8" i="33" s="1"/>
  <c r="V8" i="33" s="1"/>
  <c r="W8" i="33" s="1"/>
  <c r="X8" i="33" s="1"/>
  <c r="Y8" i="33" s="1"/>
  <c r="Z8" i="33" s="1"/>
  <c r="AA8" i="33" s="1"/>
  <c r="AB8" i="33" s="1"/>
  <c r="AC8" i="33" s="1"/>
  <c r="AD8" i="33" s="1"/>
  <c r="F7" i="32"/>
  <c r="G7" i="32" s="1"/>
  <c r="H7" i="32" s="1"/>
  <c r="I7" i="32" s="1"/>
  <c r="J7" i="32" s="1"/>
  <c r="K7" i="32" s="1"/>
  <c r="L7" i="32" s="1"/>
  <c r="M7" i="32" s="1"/>
  <c r="N7" i="32" s="1"/>
  <c r="O7" i="32" s="1"/>
  <c r="P7" i="32" s="1"/>
  <c r="Q7" i="32" s="1"/>
  <c r="R7" i="32" s="1"/>
  <c r="S7" i="32" s="1"/>
  <c r="T7" i="32" s="1"/>
  <c r="U7" i="32" s="1"/>
  <c r="V7" i="32" s="1"/>
  <c r="W7" i="32" s="1"/>
  <c r="X7" i="32" s="1"/>
  <c r="Y7" i="32" s="1"/>
  <c r="Z7" i="32" s="1"/>
  <c r="AA7" i="32" s="1"/>
  <c r="AB7" i="32" s="1"/>
  <c r="AC7" i="32" s="1"/>
  <c r="AD7" i="32" s="1"/>
  <c r="F8" i="26"/>
  <c r="G8" i="26" s="1"/>
  <c r="H8" i="26" s="1"/>
  <c r="I8" i="26" s="1"/>
  <c r="J8" i="26" s="1"/>
  <c r="K8" i="26" s="1"/>
  <c r="L8" i="26" s="1"/>
  <c r="M8" i="26" s="1"/>
  <c r="N8" i="26" s="1"/>
  <c r="O8" i="26" s="1"/>
  <c r="P8" i="26" s="1"/>
  <c r="Q8" i="26" s="1"/>
  <c r="R8" i="26" s="1"/>
  <c r="S8" i="26" s="1"/>
  <c r="T8" i="26" s="1"/>
  <c r="U8" i="26" s="1"/>
  <c r="V8" i="26" s="1"/>
  <c r="W8" i="26" s="1"/>
  <c r="X8" i="26" s="1"/>
  <c r="Y8" i="26" s="1"/>
  <c r="Z8" i="26" s="1"/>
  <c r="AA8" i="26" s="1"/>
  <c r="AB8" i="26" s="1"/>
  <c r="AC8" i="26" s="1"/>
  <c r="AD8" i="26" s="1"/>
  <c r="F7" i="25"/>
  <c r="G7" i="25" s="1"/>
  <c r="H7" i="25" s="1"/>
  <c r="I7" i="25" s="1"/>
  <c r="J7" i="25" s="1"/>
  <c r="K7" i="25" s="1"/>
  <c r="L7" i="25" s="1"/>
  <c r="M7" i="25" s="1"/>
  <c r="N7" i="25" s="1"/>
  <c r="O7" i="25" s="1"/>
  <c r="P7" i="25" s="1"/>
  <c r="Q7" i="25" s="1"/>
  <c r="R7" i="25" s="1"/>
  <c r="S7" i="25" s="1"/>
  <c r="T7" i="25" s="1"/>
  <c r="U7" i="25" s="1"/>
  <c r="V7" i="25" s="1"/>
  <c r="W7" i="25" s="1"/>
  <c r="X7" i="25" s="1"/>
  <c r="Y7" i="25" s="1"/>
  <c r="Z7" i="25" s="1"/>
  <c r="AA7" i="25" s="1"/>
  <c r="AB7" i="25" s="1"/>
  <c r="AC7" i="25" s="1"/>
  <c r="AD7" i="25" s="1"/>
  <c r="C208" i="40"/>
  <c r="C209" i="40" s="1"/>
  <c r="C210" i="40" s="1"/>
  <c r="C211" i="40" s="1"/>
  <c r="C212" i="40" s="1"/>
  <c r="C213" i="40" s="1"/>
  <c r="C214" i="40" s="1"/>
  <c r="C215" i="40" s="1"/>
  <c r="C216" i="40" s="1"/>
  <c r="C217" i="40" s="1"/>
  <c r="C218" i="40" s="1"/>
  <c r="C219" i="40" s="1"/>
  <c r="C220" i="40" s="1"/>
  <c r="C221" i="40" s="1"/>
  <c r="C222" i="40" s="1"/>
  <c r="C223" i="40" s="1"/>
  <c r="C224" i="40" s="1"/>
  <c r="C225" i="40" s="1"/>
  <c r="C226" i="40" s="1"/>
  <c r="C227" i="40" s="1"/>
  <c r="C228" i="40" s="1"/>
  <c r="C229" i="40" s="1"/>
  <c r="C230" i="40" s="1"/>
  <c r="C231" i="40" s="1"/>
  <c r="C232" i="40" s="1"/>
  <c r="D11" i="39"/>
  <c r="D12" i="39" s="1"/>
  <c r="D13" i="39" s="1"/>
  <c r="D14" i="39" s="1"/>
  <c r="D15" i="39" s="1"/>
  <c r="D16" i="39" s="1"/>
  <c r="D17" i="39" s="1"/>
  <c r="D18" i="39" s="1"/>
  <c r="D19" i="39" s="1"/>
  <c r="D20" i="39" s="1"/>
  <c r="D21" i="39" s="1"/>
  <c r="D22" i="39" s="1"/>
  <c r="D23" i="39" s="1"/>
  <c r="D24" i="39" s="1"/>
  <c r="D25" i="39" s="1"/>
  <c r="D26" i="39" s="1"/>
  <c r="D27" i="39" s="1"/>
  <c r="D28" i="39" s="1"/>
  <c r="D29" i="39" s="1"/>
  <c r="D30" i="39" s="1"/>
  <c r="D31" i="39" s="1"/>
  <c r="D32" i="39" s="1"/>
  <c r="D33" i="39" s="1"/>
  <c r="D34" i="39" s="1"/>
  <c r="D35" i="39" s="1"/>
  <c r="C19" i="36"/>
  <c r="C20" i="36" s="1"/>
  <c r="C21" i="36" s="1"/>
  <c r="C22" i="36" s="1"/>
  <c r="C23" i="36" s="1"/>
  <c r="C24" i="36" s="1"/>
  <c r="C25" i="36" s="1"/>
  <c r="C26" i="36" s="1"/>
  <c r="C27" i="36" s="1"/>
  <c r="C28" i="36" s="1"/>
  <c r="C29" i="36" s="1"/>
  <c r="C30" i="36" s="1"/>
  <c r="C31" i="36" s="1"/>
  <c r="C32" i="36" s="1"/>
  <c r="C33" i="36" s="1"/>
  <c r="C34" i="36" s="1"/>
  <c r="C35" i="36" s="1"/>
  <c r="C36" i="36" s="1"/>
  <c r="C37" i="36" s="1"/>
  <c r="C38" i="36" s="1"/>
  <c r="C39" i="36" s="1"/>
  <c r="C40" i="36" s="1"/>
  <c r="C41" i="36" s="1"/>
  <c r="C42" i="36" s="1"/>
  <c r="C43" i="36" s="1"/>
  <c r="C12" i="35"/>
  <c r="C13" i="35" s="1"/>
  <c r="C14" i="35" s="1"/>
  <c r="C15" i="35" s="1"/>
  <c r="C16" i="35" s="1"/>
  <c r="C17" i="35" s="1"/>
  <c r="C18" i="35" s="1"/>
  <c r="C19" i="35" s="1"/>
  <c r="C20" i="35" s="1"/>
  <c r="C21" i="35" s="1"/>
  <c r="C22" i="35" s="1"/>
  <c r="C23" i="35" s="1"/>
  <c r="C24" i="35" s="1"/>
  <c r="C25" i="35" s="1"/>
  <c r="C26" i="35" s="1"/>
  <c r="C27" i="35" s="1"/>
  <c r="C28" i="35" s="1"/>
  <c r="C29" i="35" s="1"/>
  <c r="C30" i="35" s="1"/>
  <c r="C31" i="35" s="1"/>
  <c r="C32" i="35" s="1"/>
  <c r="C33" i="35" s="1"/>
  <c r="C34" i="35" s="1"/>
  <c r="C35" i="35" s="1"/>
  <c r="C36" i="35" s="1"/>
  <c r="C208" i="30"/>
  <c r="C209" i="30" s="1"/>
  <c r="C210" i="30" s="1"/>
  <c r="C211" i="30" s="1"/>
  <c r="C212" i="30" s="1"/>
  <c r="C213" i="30" s="1"/>
  <c r="C214" i="30" s="1"/>
  <c r="C215" i="30" s="1"/>
  <c r="C216" i="30" s="1"/>
  <c r="C217" i="30" s="1"/>
  <c r="C218" i="30" s="1"/>
  <c r="C219" i="30" s="1"/>
  <c r="C220" i="30" s="1"/>
  <c r="C221" i="30" s="1"/>
  <c r="C222" i="30" s="1"/>
  <c r="C223" i="30" s="1"/>
  <c r="C224" i="30" s="1"/>
  <c r="C225" i="30" s="1"/>
  <c r="C226" i="30" s="1"/>
  <c r="C227" i="30" s="1"/>
  <c r="C228" i="30" s="1"/>
  <c r="C229" i="30" s="1"/>
  <c r="C230" i="30" s="1"/>
  <c r="C231" i="30" s="1"/>
  <c r="C232" i="30" s="1"/>
  <c r="C11" i="29"/>
  <c r="C12" i="29" s="1"/>
  <c r="C13" i="29" s="1"/>
  <c r="C14" i="29" s="1"/>
  <c r="C15" i="29" s="1"/>
  <c r="C16" i="29" s="1"/>
  <c r="C17" i="29" s="1"/>
  <c r="C18" i="29" s="1"/>
  <c r="C19" i="29" s="1"/>
  <c r="C20" i="29" s="1"/>
  <c r="C21" i="29" s="1"/>
  <c r="C22" i="29" s="1"/>
  <c r="C23" i="29" s="1"/>
  <c r="C24" i="29" s="1"/>
  <c r="C25" i="29" s="1"/>
  <c r="C26" i="29" s="1"/>
  <c r="C27" i="29" s="1"/>
  <c r="C28" i="29" s="1"/>
  <c r="C29" i="29" s="1"/>
  <c r="C30" i="29" s="1"/>
  <c r="C31" i="29" s="1"/>
  <c r="C32" i="29" s="1"/>
  <c r="C33" i="29" s="1"/>
  <c r="C34" i="29" s="1"/>
  <c r="C35" i="29" s="1"/>
  <c r="C12" i="28"/>
  <c r="C13" i="28" s="1"/>
  <c r="C14" i="28" s="1"/>
  <c r="C15" i="28" s="1"/>
  <c r="C16" i="28" s="1"/>
  <c r="C17" i="28" s="1"/>
  <c r="C18" i="28" s="1"/>
  <c r="C19" i="28" s="1"/>
  <c r="C20" i="28" s="1"/>
  <c r="C21" i="28" s="1"/>
  <c r="C22" i="28" s="1"/>
  <c r="C23" i="28" s="1"/>
  <c r="C24" i="28" s="1"/>
  <c r="C25" i="28" s="1"/>
  <c r="C26" i="28" s="1"/>
  <c r="C27" i="28" s="1"/>
  <c r="C28" i="28" s="1"/>
  <c r="C29" i="28" s="1"/>
  <c r="C30" i="28" s="1"/>
  <c r="C31" i="28" s="1"/>
  <c r="C32" i="28" s="1"/>
  <c r="C33" i="28" s="1"/>
  <c r="C34" i="28" s="1"/>
  <c r="C35" i="28" s="1"/>
  <c r="C36" i="28" s="1"/>
  <c r="C208" i="23"/>
  <c r="C209" i="23" s="1"/>
  <c r="C210" i="23" s="1"/>
  <c r="C211" i="23" s="1"/>
  <c r="C212" i="23" s="1"/>
  <c r="C213" i="23" s="1"/>
  <c r="C214" i="23" s="1"/>
  <c r="C215" i="23" s="1"/>
  <c r="C216" i="23" s="1"/>
  <c r="C217" i="23" s="1"/>
  <c r="C218" i="23" s="1"/>
  <c r="C219" i="23" s="1"/>
  <c r="C220" i="23" s="1"/>
  <c r="C221" i="23" s="1"/>
  <c r="C222" i="23" s="1"/>
  <c r="C223" i="23" s="1"/>
  <c r="C224" i="23" s="1"/>
  <c r="C225" i="23" s="1"/>
  <c r="C226" i="23" s="1"/>
  <c r="C227" i="23" s="1"/>
  <c r="C228" i="23" s="1"/>
  <c r="C229" i="23" s="1"/>
  <c r="C230" i="23" s="1"/>
  <c r="C231" i="23" s="1"/>
  <c r="C232" i="23" s="1"/>
  <c r="C50" i="23"/>
  <c r="C51" i="23" s="1"/>
  <c r="C52" i="23" s="1"/>
  <c r="C53" i="23" s="1"/>
  <c r="C54" i="23" s="1"/>
  <c r="C55" i="23" s="1"/>
  <c r="C56" i="23" s="1"/>
  <c r="C57" i="23" s="1"/>
  <c r="C58" i="23" s="1"/>
  <c r="C59" i="23" s="1"/>
  <c r="C60" i="23" s="1"/>
  <c r="C61" i="23" s="1"/>
  <c r="C62" i="23" s="1"/>
  <c r="C63" i="23" s="1"/>
  <c r="C64" i="23" s="1"/>
  <c r="C65" i="23" s="1"/>
  <c r="C66" i="23" s="1"/>
  <c r="C67" i="23" s="1"/>
  <c r="C68" i="23" s="1"/>
  <c r="C69" i="23" s="1"/>
  <c r="C70" i="23" s="1"/>
  <c r="C71" i="23" s="1"/>
  <c r="C72" i="23" s="1"/>
  <c r="C73" i="23" s="1"/>
  <c r="C74" i="23" s="1"/>
  <c r="D11" i="22"/>
  <c r="D12" i="22" s="1"/>
  <c r="D13" i="22" s="1"/>
  <c r="D14" i="22" s="1"/>
  <c r="D15" i="22" s="1"/>
  <c r="D16" i="22" s="1"/>
  <c r="D17" i="22" s="1"/>
  <c r="D18" i="22" s="1"/>
  <c r="D19" i="22" s="1"/>
  <c r="D20" i="22" s="1"/>
  <c r="D21" i="22" s="1"/>
  <c r="D22" i="22" s="1"/>
  <c r="D23" i="22" s="1"/>
  <c r="D24" i="22" s="1"/>
  <c r="D25" i="22" s="1"/>
  <c r="D26" i="22" s="1"/>
  <c r="D27" i="22" s="1"/>
  <c r="D28" i="22" s="1"/>
  <c r="D29" i="22" s="1"/>
  <c r="D30" i="22" s="1"/>
  <c r="D31" i="22" s="1"/>
  <c r="D32" i="22" s="1"/>
  <c r="D33" i="22" s="1"/>
  <c r="D34" i="22" s="1"/>
  <c r="D35" i="22" s="1"/>
  <c r="F5" i="44"/>
  <c r="E5" i="43"/>
  <c r="E5" i="42"/>
  <c r="E5" i="40"/>
  <c r="E5" i="36"/>
  <c r="E5" i="35"/>
  <c r="F5" i="34"/>
  <c r="E5" i="33"/>
  <c r="E5" i="32"/>
  <c r="E5" i="30"/>
  <c r="E5" i="29"/>
  <c r="E5" i="28"/>
  <c r="F5" i="27"/>
  <c r="E5" i="26"/>
  <c r="E5" i="25"/>
  <c r="E5" i="23"/>
  <c r="F5" i="22"/>
  <c r="C19" i="20"/>
  <c r="C20" i="20" s="1"/>
  <c r="C21" i="20" s="1"/>
  <c r="C22" i="20" s="1"/>
  <c r="C23" i="20" s="1"/>
  <c r="C24" i="20" s="1"/>
  <c r="C25" i="20" s="1"/>
  <c r="C26" i="20" s="1"/>
  <c r="C27" i="20" s="1"/>
  <c r="C28" i="20" s="1"/>
  <c r="C29" i="20" s="1"/>
  <c r="C30" i="20" s="1"/>
  <c r="C31" i="20" s="1"/>
  <c r="C32" i="20" s="1"/>
  <c r="C33" i="20" s="1"/>
  <c r="C34" i="20" s="1"/>
  <c r="C35" i="20" s="1"/>
  <c r="C36" i="20" s="1"/>
  <c r="C37" i="20" s="1"/>
  <c r="C38" i="20" s="1"/>
  <c r="C39" i="20" s="1"/>
  <c r="C40" i="20" s="1"/>
  <c r="C41" i="20" s="1"/>
  <c r="C42" i="20" s="1"/>
  <c r="C43" i="20" s="1"/>
  <c r="E5" i="20"/>
  <c r="C12" i="19"/>
  <c r="C13" i="19" s="1"/>
  <c r="C14" i="19" s="1"/>
  <c r="C15" i="19" s="1"/>
  <c r="C16" i="19" s="1"/>
  <c r="C17" i="19" s="1"/>
  <c r="C18" i="19" s="1"/>
  <c r="C19" i="19" s="1"/>
  <c r="C20" i="19" s="1"/>
  <c r="C21" i="19" s="1"/>
  <c r="C22" i="19" s="1"/>
  <c r="C23" i="19" s="1"/>
  <c r="C24" i="19" s="1"/>
  <c r="C25" i="19" s="1"/>
  <c r="C26" i="19" s="1"/>
  <c r="C27" i="19" s="1"/>
  <c r="C28" i="19" s="1"/>
  <c r="C29" i="19" s="1"/>
  <c r="C30" i="19" s="1"/>
  <c r="C31" i="19" s="1"/>
  <c r="C32" i="19" s="1"/>
  <c r="C33" i="19" s="1"/>
  <c r="C34" i="19" s="1"/>
  <c r="C35" i="19" s="1"/>
  <c r="C36" i="19" s="1"/>
  <c r="E5" i="19"/>
  <c r="F5" i="18"/>
  <c r="G8" i="17"/>
  <c r="H8" i="17" s="1"/>
  <c r="I8" i="17" s="1"/>
  <c r="J8" i="17" s="1"/>
  <c r="K8" i="17" s="1"/>
  <c r="L8" i="17" s="1"/>
  <c r="M8" i="17" s="1"/>
  <c r="N8" i="17" s="1"/>
  <c r="O8" i="17" s="1"/>
  <c r="P8" i="17" s="1"/>
  <c r="Q8" i="17" s="1"/>
  <c r="R8" i="17" s="1"/>
  <c r="S8" i="17" s="1"/>
  <c r="T8" i="17" s="1"/>
  <c r="U8" i="17" s="1"/>
  <c r="V8" i="17" s="1"/>
  <c r="W8" i="17" s="1"/>
  <c r="X8" i="17" s="1"/>
  <c r="Y8" i="17" s="1"/>
  <c r="Z8" i="17" s="1"/>
  <c r="AA8" i="17" s="1"/>
  <c r="AB8" i="17" s="1"/>
  <c r="AC8" i="17" s="1"/>
  <c r="AD8" i="17" s="1"/>
  <c r="F8" i="17"/>
  <c r="E5" i="17"/>
  <c r="F7" i="16"/>
  <c r="G7" i="16" s="1"/>
  <c r="H7" i="16" s="1"/>
  <c r="I7" i="16" s="1"/>
  <c r="J7" i="16" s="1"/>
  <c r="K7" i="16" s="1"/>
  <c r="L7" i="16" s="1"/>
  <c r="M7" i="16" s="1"/>
  <c r="N7" i="16" s="1"/>
  <c r="O7" i="16" s="1"/>
  <c r="P7" i="16" s="1"/>
  <c r="Q7" i="16" s="1"/>
  <c r="R7" i="16" s="1"/>
  <c r="S7" i="16" s="1"/>
  <c r="T7" i="16" s="1"/>
  <c r="U7" i="16" s="1"/>
  <c r="V7" i="16" s="1"/>
  <c r="W7" i="16" s="1"/>
  <c r="X7" i="16" s="1"/>
  <c r="Y7" i="16" s="1"/>
  <c r="Z7" i="16" s="1"/>
  <c r="AA7" i="16" s="1"/>
  <c r="AB7" i="16" s="1"/>
  <c r="AC7" i="16" s="1"/>
  <c r="AD7" i="16" s="1"/>
  <c r="E5" i="16"/>
  <c r="C208" i="14"/>
  <c r="C209" i="14" s="1"/>
  <c r="C210" i="14" s="1"/>
  <c r="C211" i="14" s="1"/>
  <c r="C212" i="14" s="1"/>
  <c r="C213" i="14" s="1"/>
  <c r="C214" i="14" s="1"/>
  <c r="C215" i="14" s="1"/>
  <c r="C216" i="14" s="1"/>
  <c r="C217" i="14" s="1"/>
  <c r="C218" i="14" s="1"/>
  <c r="C219" i="14" s="1"/>
  <c r="C220" i="14" s="1"/>
  <c r="C221" i="14" s="1"/>
  <c r="C222" i="14" s="1"/>
  <c r="C223" i="14" s="1"/>
  <c r="C224" i="14" s="1"/>
  <c r="C225" i="14" s="1"/>
  <c r="C226" i="14" s="1"/>
  <c r="C227" i="14" s="1"/>
  <c r="C228" i="14" s="1"/>
  <c r="C229" i="14" s="1"/>
  <c r="C230" i="14" s="1"/>
  <c r="C231" i="14" s="1"/>
  <c r="C232" i="14" s="1"/>
  <c r="C50" i="14"/>
  <c r="C51" i="14" s="1"/>
  <c r="C52" i="14" s="1"/>
  <c r="C53" i="14" s="1"/>
  <c r="C54" i="14" s="1"/>
  <c r="C55" i="14" s="1"/>
  <c r="C56" i="14" s="1"/>
  <c r="C57" i="14" s="1"/>
  <c r="C58" i="14" s="1"/>
  <c r="C59" i="14" s="1"/>
  <c r="C60" i="14" s="1"/>
  <c r="C61" i="14" s="1"/>
  <c r="C62" i="14" s="1"/>
  <c r="C63" i="14" s="1"/>
  <c r="C64" i="14" s="1"/>
  <c r="C65" i="14" s="1"/>
  <c r="C66" i="14" s="1"/>
  <c r="C67" i="14" s="1"/>
  <c r="C68" i="14" s="1"/>
  <c r="C69" i="14" s="1"/>
  <c r="C70" i="14" s="1"/>
  <c r="C71" i="14" s="1"/>
  <c r="C72" i="14" s="1"/>
  <c r="C73" i="14" s="1"/>
  <c r="C74" i="14" s="1"/>
  <c r="E5" i="14"/>
  <c r="D12" i="13"/>
  <c r="D13" i="13" s="1"/>
  <c r="D14" i="13" s="1"/>
  <c r="D15" i="13" s="1"/>
  <c r="D16" i="13" s="1"/>
  <c r="D17" i="13" s="1"/>
  <c r="D18" i="13" s="1"/>
  <c r="D19" i="13" s="1"/>
  <c r="D20" i="13" s="1"/>
  <c r="D21" i="13" s="1"/>
  <c r="D22" i="13" s="1"/>
  <c r="D23" i="13" s="1"/>
  <c r="D24" i="13" s="1"/>
  <c r="D25" i="13" s="1"/>
  <c r="D26" i="13" s="1"/>
  <c r="D27" i="13" s="1"/>
  <c r="D28" i="13" s="1"/>
  <c r="D29" i="13" s="1"/>
  <c r="D30" i="13" s="1"/>
  <c r="D31" i="13" s="1"/>
  <c r="D32" i="13" s="1"/>
  <c r="D33" i="13" s="1"/>
  <c r="D34" i="13" s="1"/>
  <c r="D35" i="13" s="1"/>
  <c r="D11" i="13"/>
  <c r="F5" i="13"/>
  <c r="C19" i="10"/>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 r="C40" i="10" s="1"/>
  <c r="C41" i="10" s="1"/>
  <c r="C42" i="10" s="1"/>
  <c r="C43" i="10" s="1"/>
  <c r="E5" i="10"/>
  <c r="C12" i="9"/>
  <c r="C13" i="9" s="1"/>
  <c r="C14" i="9" s="1"/>
  <c r="C15" i="9" s="1"/>
  <c r="C16" i="9" s="1"/>
  <c r="C17" i="9" s="1"/>
  <c r="C18" i="9" s="1"/>
  <c r="C19" i="9" s="1"/>
  <c r="C20" i="9" s="1"/>
  <c r="C21" i="9" s="1"/>
  <c r="C22" i="9" s="1"/>
  <c r="C23" i="9" s="1"/>
  <c r="C24" i="9" s="1"/>
  <c r="C25" i="9" s="1"/>
  <c r="C26" i="9" s="1"/>
  <c r="C27" i="9" s="1"/>
  <c r="C28" i="9" s="1"/>
  <c r="C29" i="9" s="1"/>
  <c r="C30" i="9" s="1"/>
  <c r="C31" i="9" s="1"/>
  <c r="C32" i="9" s="1"/>
  <c r="C33" i="9" s="1"/>
  <c r="C34" i="9" s="1"/>
  <c r="C35" i="9" s="1"/>
  <c r="C36" i="9" s="1"/>
  <c r="E5" i="9"/>
  <c r="E28" i="2" l="1"/>
  <c r="G143" i="44" l="1"/>
  <c r="K120" i="44"/>
  <c r="J120" i="44"/>
  <c r="I120" i="44"/>
  <c r="H120" i="44"/>
  <c r="G120" i="44"/>
  <c r="K115" i="44"/>
  <c r="J115" i="44"/>
  <c r="I115" i="44"/>
  <c r="H115" i="44"/>
  <c r="G115" i="44"/>
  <c r="K114" i="44"/>
  <c r="J114" i="44"/>
  <c r="I114" i="44"/>
  <c r="H114" i="44"/>
  <c r="G114" i="44"/>
  <c r="K113" i="44"/>
  <c r="J113" i="44"/>
  <c r="I113" i="44"/>
  <c r="H113" i="44"/>
  <c r="G113" i="44"/>
  <c r="K111" i="44"/>
  <c r="J111" i="44"/>
  <c r="I111" i="44"/>
  <c r="H111" i="44"/>
  <c r="G111" i="44"/>
  <c r="K110" i="44"/>
  <c r="J110" i="44"/>
  <c r="I110" i="44"/>
  <c r="H110" i="44"/>
  <c r="G110" i="44"/>
  <c r="K109" i="44"/>
  <c r="J109" i="44"/>
  <c r="I109" i="44"/>
  <c r="H109" i="44"/>
  <c r="G109" i="44"/>
  <c r="G108" i="44"/>
  <c r="K107" i="44"/>
  <c r="J107" i="44"/>
  <c r="I107" i="44"/>
  <c r="H107" i="44"/>
  <c r="G107" i="44"/>
  <c r="K106" i="44"/>
  <c r="J106" i="44"/>
  <c r="I106" i="44"/>
  <c r="H106" i="44"/>
  <c r="G106" i="44"/>
  <c r="K104" i="44"/>
  <c r="J104" i="44"/>
  <c r="I104" i="44"/>
  <c r="H104" i="44"/>
  <c r="G104" i="44"/>
  <c r="K103" i="44"/>
  <c r="J103" i="44"/>
  <c r="I103" i="44"/>
  <c r="H103" i="44"/>
  <c r="G103" i="44"/>
  <c r="K102" i="44"/>
  <c r="J102" i="44"/>
  <c r="I102" i="44"/>
  <c r="H102" i="44"/>
  <c r="G102" i="44"/>
  <c r="K101" i="44"/>
  <c r="J101" i="44"/>
  <c r="I101" i="44"/>
  <c r="H101" i="44"/>
  <c r="G101" i="44"/>
  <c r="K100" i="44"/>
  <c r="J100" i="44"/>
  <c r="I100" i="44"/>
  <c r="H100" i="44"/>
  <c r="G100" i="44"/>
  <c r="AU93" i="44"/>
  <c r="AT93" i="44"/>
  <c r="AS93" i="44"/>
  <c r="AR93" i="44"/>
  <c r="AQ93" i="44"/>
  <c r="AP93" i="44"/>
  <c r="AO93" i="44"/>
  <c r="AN93" i="44"/>
  <c r="AM93" i="44"/>
  <c r="AL93" i="44"/>
  <c r="AK93" i="44"/>
  <c r="AJ93" i="44"/>
  <c r="AI93" i="44"/>
  <c r="AH93" i="44"/>
  <c r="AG93" i="44"/>
  <c r="AF93" i="44"/>
  <c r="AE93" i="44"/>
  <c r="AD93" i="44"/>
  <c r="AC93" i="44"/>
  <c r="AB93" i="44"/>
  <c r="AA93" i="44"/>
  <c r="Z93" i="44"/>
  <c r="Y93" i="44"/>
  <c r="X93" i="44"/>
  <c r="W93" i="44"/>
  <c r="V93" i="44"/>
  <c r="U93" i="44"/>
  <c r="T93" i="44"/>
  <c r="S93" i="44"/>
  <c r="R93" i="44"/>
  <c r="P93" i="44"/>
  <c r="O93" i="44"/>
  <c r="N93" i="44"/>
  <c r="M93" i="44"/>
  <c r="L93" i="44"/>
  <c r="AU92" i="44"/>
  <c r="AT92" i="44"/>
  <c r="AS92" i="44"/>
  <c r="AR92" i="44"/>
  <c r="AQ92" i="44"/>
  <c r="AP92" i="44"/>
  <c r="AO92" i="44"/>
  <c r="AN92" i="44"/>
  <c r="AM92" i="44"/>
  <c r="AL92" i="44"/>
  <c r="AK92" i="44"/>
  <c r="AJ92" i="44"/>
  <c r="AI92" i="44"/>
  <c r="AH92" i="44"/>
  <c r="AG92" i="44"/>
  <c r="AF92" i="44"/>
  <c r="AE92" i="44"/>
  <c r="AD92" i="44"/>
  <c r="AC92" i="44"/>
  <c r="AB92" i="44"/>
  <c r="AA92" i="44"/>
  <c r="Z92" i="44"/>
  <c r="Y92" i="44"/>
  <c r="X92" i="44"/>
  <c r="W92" i="44"/>
  <c r="V92" i="44"/>
  <c r="U92" i="44"/>
  <c r="T92" i="44"/>
  <c r="S92" i="44"/>
  <c r="R92" i="44"/>
  <c r="P92" i="44"/>
  <c r="O92" i="44"/>
  <c r="N92" i="44"/>
  <c r="M92" i="44"/>
  <c r="L92" i="44"/>
  <c r="AU91" i="44"/>
  <c r="AT91" i="44"/>
  <c r="AS91" i="44"/>
  <c r="AR91" i="44"/>
  <c r="AQ91" i="44"/>
  <c r="AP91" i="44"/>
  <c r="AO91" i="44"/>
  <c r="AN91" i="44"/>
  <c r="AM91" i="44"/>
  <c r="AL91" i="44"/>
  <c r="AK91" i="44"/>
  <c r="AJ91" i="44"/>
  <c r="AI91" i="44"/>
  <c r="AH91" i="44"/>
  <c r="AG91" i="44"/>
  <c r="AF91" i="44"/>
  <c r="AE91" i="44"/>
  <c r="AD91" i="44"/>
  <c r="AC91" i="44"/>
  <c r="AB91" i="44"/>
  <c r="AA91" i="44"/>
  <c r="Z91" i="44"/>
  <c r="Y91" i="44"/>
  <c r="X91" i="44"/>
  <c r="W91" i="44"/>
  <c r="V91" i="44"/>
  <c r="U91" i="44"/>
  <c r="T91" i="44"/>
  <c r="S91" i="44"/>
  <c r="R91" i="44"/>
  <c r="P91" i="44"/>
  <c r="O91" i="44"/>
  <c r="N91" i="44"/>
  <c r="M91" i="44"/>
  <c r="L91" i="44"/>
  <c r="AU90" i="44"/>
  <c r="AT90" i="44"/>
  <c r="AS90" i="44"/>
  <c r="AR90" i="44"/>
  <c r="AQ90" i="44"/>
  <c r="AP90" i="44"/>
  <c r="AO90" i="44"/>
  <c r="AN90" i="44"/>
  <c r="AM90" i="44"/>
  <c r="AL90" i="44"/>
  <c r="AK90" i="44"/>
  <c r="AJ90" i="44"/>
  <c r="AI90" i="44"/>
  <c r="AH90" i="44"/>
  <c r="AG90" i="44"/>
  <c r="AF90" i="44"/>
  <c r="AE90" i="44"/>
  <c r="AD90" i="44"/>
  <c r="AC90" i="44"/>
  <c r="AB90" i="44"/>
  <c r="AA90" i="44"/>
  <c r="Z90" i="44"/>
  <c r="Y90" i="44"/>
  <c r="X90" i="44"/>
  <c r="W90" i="44"/>
  <c r="V90" i="44"/>
  <c r="U90" i="44"/>
  <c r="T90" i="44"/>
  <c r="S90" i="44"/>
  <c r="R90" i="44"/>
  <c r="P90" i="44"/>
  <c r="O90" i="44"/>
  <c r="N90" i="44"/>
  <c r="M90" i="44"/>
  <c r="L90" i="44"/>
  <c r="AU89" i="44"/>
  <c r="AT89" i="44"/>
  <c r="AS89" i="44"/>
  <c r="AR89" i="44"/>
  <c r="AQ89" i="44"/>
  <c r="AP89" i="44"/>
  <c r="AO89" i="44"/>
  <c r="AN89" i="44"/>
  <c r="AM89" i="44"/>
  <c r="AL89" i="44"/>
  <c r="AK89" i="44"/>
  <c r="AJ89" i="44"/>
  <c r="AI89" i="44"/>
  <c r="AH89" i="44"/>
  <c r="AG89" i="44"/>
  <c r="AF89" i="44"/>
  <c r="AE89" i="44"/>
  <c r="AD89" i="44"/>
  <c r="AC89" i="44"/>
  <c r="AB89" i="44"/>
  <c r="AA89" i="44"/>
  <c r="Z89" i="44"/>
  <c r="Y89" i="44"/>
  <c r="X89" i="44"/>
  <c r="W89" i="44"/>
  <c r="V89" i="44"/>
  <c r="U89" i="44"/>
  <c r="T89" i="44"/>
  <c r="S89" i="44"/>
  <c r="R89" i="44"/>
  <c r="P89" i="44"/>
  <c r="O89" i="44"/>
  <c r="N89" i="44"/>
  <c r="M89" i="44"/>
  <c r="L89" i="44"/>
  <c r="AU88" i="44"/>
  <c r="AT88" i="44"/>
  <c r="AS88" i="44"/>
  <c r="AR88" i="44"/>
  <c r="AQ88" i="44"/>
  <c r="AP88" i="44"/>
  <c r="AO88" i="44"/>
  <c r="AN88" i="44"/>
  <c r="AM88" i="44"/>
  <c r="AL88" i="44"/>
  <c r="AK88" i="44"/>
  <c r="AJ88" i="44"/>
  <c r="AI88" i="44"/>
  <c r="AH88" i="44"/>
  <c r="AG88" i="44"/>
  <c r="AF88" i="44"/>
  <c r="AE88" i="44"/>
  <c r="AD88" i="44"/>
  <c r="AC88" i="44"/>
  <c r="AB88" i="44"/>
  <c r="AA88" i="44"/>
  <c r="Z88" i="44"/>
  <c r="Y88" i="44"/>
  <c r="X88" i="44"/>
  <c r="W88" i="44"/>
  <c r="V88" i="44"/>
  <c r="U88" i="44"/>
  <c r="T88" i="44"/>
  <c r="S88" i="44"/>
  <c r="R88" i="44"/>
  <c r="P88" i="44"/>
  <c r="O88" i="44"/>
  <c r="N88" i="44"/>
  <c r="M88" i="44"/>
  <c r="L88" i="44"/>
  <c r="AU87" i="44"/>
  <c r="AT87" i="44"/>
  <c r="AS87" i="44"/>
  <c r="AR87" i="44"/>
  <c r="AQ87" i="44"/>
  <c r="AP87" i="44"/>
  <c r="AO87" i="44"/>
  <c r="AN87" i="44"/>
  <c r="AM87" i="44"/>
  <c r="AL87" i="44"/>
  <c r="AK87" i="44"/>
  <c r="AJ87" i="44"/>
  <c r="AI87" i="44"/>
  <c r="AH87" i="44"/>
  <c r="AG87" i="44"/>
  <c r="AF87" i="44"/>
  <c r="AE87" i="44"/>
  <c r="AD87" i="44"/>
  <c r="AC87" i="44"/>
  <c r="AB87" i="44"/>
  <c r="AA87" i="44"/>
  <c r="Z87" i="44"/>
  <c r="Y87" i="44"/>
  <c r="X87" i="44"/>
  <c r="W87" i="44"/>
  <c r="V87" i="44"/>
  <c r="U87" i="44"/>
  <c r="T87" i="44"/>
  <c r="S87" i="44"/>
  <c r="R87" i="44"/>
  <c r="P87" i="44"/>
  <c r="O87" i="44"/>
  <c r="N87" i="44"/>
  <c r="M87" i="44"/>
  <c r="L87" i="44"/>
  <c r="AU86" i="44"/>
  <c r="AT86" i="44"/>
  <c r="AS86" i="44"/>
  <c r="AR86" i="44"/>
  <c r="AQ86" i="44"/>
  <c r="AP86" i="44"/>
  <c r="AO86" i="44"/>
  <c r="AN86" i="44"/>
  <c r="AM86" i="44"/>
  <c r="AL86" i="44"/>
  <c r="AK86" i="44"/>
  <c r="AJ86" i="44"/>
  <c r="AI86" i="44"/>
  <c r="AH86" i="44"/>
  <c r="AG86" i="44"/>
  <c r="AF86" i="44"/>
  <c r="AE86" i="44"/>
  <c r="AD86" i="44"/>
  <c r="AC86" i="44"/>
  <c r="AB86" i="44"/>
  <c r="AA86" i="44"/>
  <c r="Z86" i="44"/>
  <c r="Y86" i="44"/>
  <c r="X86" i="44"/>
  <c r="W86" i="44"/>
  <c r="V86" i="44"/>
  <c r="U86" i="44"/>
  <c r="T86" i="44"/>
  <c r="S86" i="44"/>
  <c r="R86" i="44"/>
  <c r="P86" i="44"/>
  <c r="O86" i="44"/>
  <c r="N86" i="44"/>
  <c r="M86" i="44"/>
  <c r="L86" i="44"/>
  <c r="AU85" i="44"/>
  <c r="AT85" i="44"/>
  <c r="AS85" i="44"/>
  <c r="AR85" i="44"/>
  <c r="AQ85" i="44"/>
  <c r="AP85" i="44"/>
  <c r="AO85" i="44"/>
  <c r="AN85" i="44"/>
  <c r="AM85" i="44"/>
  <c r="AL85" i="44"/>
  <c r="AK85" i="44"/>
  <c r="AJ85" i="44"/>
  <c r="AI85" i="44"/>
  <c r="AH85" i="44"/>
  <c r="AG85" i="44"/>
  <c r="AF85" i="44"/>
  <c r="AE85" i="44"/>
  <c r="AD85" i="44"/>
  <c r="AC85" i="44"/>
  <c r="AB85" i="44"/>
  <c r="AA85" i="44"/>
  <c r="Z85" i="44"/>
  <c r="Y85" i="44"/>
  <c r="X85" i="44"/>
  <c r="W85" i="44"/>
  <c r="V85" i="44"/>
  <c r="U85" i="44"/>
  <c r="T85" i="44"/>
  <c r="S85" i="44"/>
  <c r="R85" i="44"/>
  <c r="P85" i="44"/>
  <c r="O85" i="44"/>
  <c r="N85" i="44"/>
  <c r="M85" i="44"/>
  <c r="L85" i="44"/>
  <c r="AU84" i="44"/>
  <c r="AT84" i="44"/>
  <c r="AS84" i="44"/>
  <c r="AR84" i="44"/>
  <c r="AQ84" i="44"/>
  <c r="AP84" i="44"/>
  <c r="AO84" i="44"/>
  <c r="AN84" i="44"/>
  <c r="AM84" i="44"/>
  <c r="AL84" i="44"/>
  <c r="AK84" i="44"/>
  <c r="AJ84" i="44"/>
  <c r="AI84" i="44"/>
  <c r="AH84" i="44"/>
  <c r="AG84" i="44"/>
  <c r="AF84" i="44"/>
  <c r="AE84" i="44"/>
  <c r="AD84" i="44"/>
  <c r="AC84" i="44"/>
  <c r="AB84" i="44"/>
  <c r="AA84" i="44"/>
  <c r="Z84" i="44"/>
  <c r="Y84" i="44"/>
  <c r="X84" i="44"/>
  <c r="W84" i="44"/>
  <c r="V84" i="44"/>
  <c r="U84" i="44"/>
  <c r="T84" i="44"/>
  <c r="S84" i="44"/>
  <c r="R84" i="44"/>
  <c r="P84" i="44"/>
  <c r="O84" i="44"/>
  <c r="N84" i="44"/>
  <c r="M84" i="44"/>
  <c r="L84" i="44"/>
  <c r="AU83" i="44"/>
  <c r="AT83" i="44"/>
  <c r="AS83" i="44"/>
  <c r="AR83" i="44"/>
  <c r="AQ83" i="44"/>
  <c r="AP83" i="44"/>
  <c r="AO83" i="44"/>
  <c r="AN83" i="44"/>
  <c r="AM83" i="44"/>
  <c r="AL83" i="44"/>
  <c r="AK83" i="44"/>
  <c r="AJ83" i="44"/>
  <c r="AI83" i="44"/>
  <c r="AH83" i="44"/>
  <c r="AG83" i="44"/>
  <c r="AF83" i="44"/>
  <c r="AE83" i="44"/>
  <c r="AD83" i="44"/>
  <c r="AC83" i="44"/>
  <c r="AB83" i="44"/>
  <c r="AA83" i="44"/>
  <c r="Z83" i="44"/>
  <c r="Y83" i="44"/>
  <c r="X83" i="44"/>
  <c r="W83" i="44"/>
  <c r="V83" i="44"/>
  <c r="U83" i="44"/>
  <c r="T83" i="44"/>
  <c r="S83" i="44"/>
  <c r="R83" i="44"/>
  <c r="P83" i="44"/>
  <c r="O83" i="44"/>
  <c r="N83" i="44"/>
  <c r="M83" i="44"/>
  <c r="L83" i="44"/>
  <c r="AU82" i="44"/>
  <c r="AT82" i="44"/>
  <c r="AS82" i="44"/>
  <c r="AR82" i="44"/>
  <c r="AQ82" i="44"/>
  <c r="AP82" i="44"/>
  <c r="AO82" i="44"/>
  <c r="AN82" i="44"/>
  <c r="AM82" i="44"/>
  <c r="AL82" i="44"/>
  <c r="AK82" i="44"/>
  <c r="AJ82" i="44"/>
  <c r="AI82" i="44"/>
  <c r="AH82" i="44"/>
  <c r="AG82" i="44"/>
  <c r="AF82" i="44"/>
  <c r="AE82" i="44"/>
  <c r="AD82" i="44"/>
  <c r="AC82" i="44"/>
  <c r="AB82" i="44"/>
  <c r="AA82" i="44"/>
  <c r="Z82" i="44"/>
  <c r="Y82" i="44"/>
  <c r="X82" i="44"/>
  <c r="W82" i="44"/>
  <c r="V82" i="44"/>
  <c r="U82" i="44"/>
  <c r="T82" i="44"/>
  <c r="S82" i="44"/>
  <c r="R82" i="44"/>
  <c r="P82" i="44"/>
  <c r="O82" i="44"/>
  <c r="N82" i="44"/>
  <c r="M82" i="44"/>
  <c r="L82" i="44"/>
  <c r="AU81" i="44"/>
  <c r="AT81" i="44"/>
  <c r="AS81" i="44"/>
  <c r="AR81" i="44"/>
  <c r="AQ81" i="44"/>
  <c r="AP81" i="44"/>
  <c r="AO81" i="44"/>
  <c r="AN81" i="44"/>
  <c r="AM81" i="44"/>
  <c r="AL81" i="44"/>
  <c r="AK81" i="44"/>
  <c r="AJ81" i="44"/>
  <c r="AI81" i="44"/>
  <c r="AH81" i="44"/>
  <c r="AG81" i="44"/>
  <c r="AF81" i="44"/>
  <c r="AE81" i="44"/>
  <c r="AD81" i="44"/>
  <c r="AC81" i="44"/>
  <c r="AB81" i="44"/>
  <c r="AA81" i="44"/>
  <c r="Z81" i="44"/>
  <c r="Y81" i="44"/>
  <c r="X81" i="44"/>
  <c r="W81" i="44"/>
  <c r="V81" i="44"/>
  <c r="U81" i="44"/>
  <c r="T81" i="44"/>
  <c r="S81" i="44"/>
  <c r="R81" i="44"/>
  <c r="P81" i="44"/>
  <c r="O81" i="44"/>
  <c r="N81" i="44"/>
  <c r="M81" i="44"/>
  <c r="L81" i="44"/>
  <c r="AU80" i="44"/>
  <c r="AT80" i="44"/>
  <c r="AS80" i="44"/>
  <c r="AR80" i="44"/>
  <c r="AQ80" i="44"/>
  <c r="AP80" i="44"/>
  <c r="AO80" i="44"/>
  <c r="AN80" i="44"/>
  <c r="AM80" i="44"/>
  <c r="AL80" i="44"/>
  <c r="AK80" i="44"/>
  <c r="AJ80" i="44"/>
  <c r="AI80" i="44"/>
  <c r="AH80" i="44"/>
  <c r="AG80" i="44"/>
  <c r="AF80" i="44"/>
  <c r="AE80" i="44"/>
  <c r="AD80" i="44"/>
  <c r="AC80" i="44"/>
  <c r="AB80" i="44"/>
  <c r="AA80" i="44"/>
  <c r="Z80" i="44"/>
  <c r="Y80" i="44"/>
  <c r="X80" i="44"/>
  <c r="W80" i="44"/>
  <c r="V80" i="44"/>
  <c r="U80" i="44"/>
  <c r="T80" i="44"/>
  <c r="S80" i="44"/>
  <c r="R80" i="44"/>
  <c r="P80" i="44"/>
  <c r="O80" i="44"/>
  <c r="N80" i="44"/>
  <c r="M80" i="44"/>
  <c r="L80" i="44"/>
  <c r="AU79" i="44"/>
  <c r="AT79" i="44"/>
  <c r="AS79" i="44"/>
  <c r="AR79" i="44"/>
  <c r="AQ79" i="44"/>
  <c r="AP79" i="44"/>
  <c r="AO79" i="44"/>
  <c r="AN79" i="44"/>
  <c r="AM79" i="44"/>
  <c r="AL79" i="44"/>
  <c r="AK79" i="44"/>
  <c r="AJ79" i="44"/>
  <c r="AI79" i="44"/>
  <c r="AH79" i="44"/>
  <c r="AG79" i="44"/>
  <c r="AF79" i="44"/>
  <c r="AE79" i="44"/>
  <c r="AD79" i="44"/>
  <c r="AC79" i="44"/>
  <c r="AB79" i="44"/>
  <c r="AA79" i="44"/>
  <c r="Z79" i="44"/>
  <c r="Y79" i="44"/>
  <c r="X79" i="44"/>
  <c r="W79" i="44"/>
  <c r="V79" i="44"/>
  <c r="U79" i="44"/>
  <c r="T79" i="44"/>
  <c r="S79" i="44"/>
  <c r="R79" i="44"/>
  <c r="P79" i="44"/>
  <c r="O79" i="44"/>
  <c r="N79" i="44"/>
  <c r="M79" i="44"/>
  <c r="L79" i="44"/>
  <c r="AU78" i="44"/>
  <c r="AT78" i="44"/>
  <c r="AS78" i="44"/>
  <c r="AR78" i="44"/>
  <c r="AQ78" i="44"/>
  <c r="AP78" i="44"/>
  <c r="AO78" i="44"/>
  <c r="AN78" i="44"/>
  <c r="AM78" i="44"/>
  <c r="AL78" i="44"/>
  <c r="AK78" i="44"/>
  <c r="AJ78" i="44"/>
  <c r="AI78" i="44"/>
  <c r="AH78" i="44"/>
  <c r="AG78" i="44"/>
  <c r="AF78" i="44"/>
  <c r="AE78" i="44"/>
  <c r="AD78" i="44"/>
  <c r="AC78" i="44"/>
  <c r="AB78" i="44"/>
  <c r="AA78" i="44"/>
  <c r="Z78" i="44"/>
  <c r="Y78" i="44"/>
  <c r="X78" i="44"/>
  <c r="W78" i="44"/>
  <c r="V78" i="44"/>
  <c r="U78" i="44"/>
  <c r="T78" i="44"/>
  <c r="S78" i="44"/>
  <c r="R78" i="44"/>
  <c r="P78" i="44"/>
  <c r="O78" i="44"/>
  <c r="N78" i="44"/>
  <c r="M78" i="44"/>
  <c r="L78" i="44"/>
  <c r="AU77" i="44"/>
  <c r="AT77" i="44"/>
  <c r="AS77" i="44"/>
  <c r="AR77" i="44"/>
  <c r="AQ77" i="44"/>
  <c r="AP77" i="44"/>
  <c r="AO77" i="44"/>
  <c r="AN77" i="44"/>
  <c r="AM77" i="44"/>
  <c r="AL77" i="44"/>
  <c r="AK77" i="44"/>
  <c r="AJ77" i="44"/>
  <c r="AI77" i="44"/>
  <c r="AH77" i="44"/>
  <c r="AG77" i="44"/>
  <c r="AF77" i="44"/>
  <c r="AE77" i="44"/>
  <c r="AD77" i="44"/>
  <c r="AC77" i="44"/>
  <c r="AB77" i="44"/>
  <c r="AA77" i="44"/>
  <c r="Z77" i="44"/>
  <c r="Y77" i="44"/>
  <c r="X77" i="44"/>
  <c r="W77" i="44"/>
  <c r="V77" i="44"/>
  <c r="U77" i="44"/>
  <c r="T77" i="44"/>
  <c r="S77" i="44"/>
  <c r="R77" i="44"/>
  <c r="P77" i="44"/>
  <c r="O77" i="44"/>
  <c r="N77" i="44"/>
  <c r="M77" i="44"/>
  <c r="L77" i="44"/>
  <c r="AU76" i="44"/>
  <c r="AT76" i="44"/>
  <c r="AS76" i="44"/>
  <c r="AR76" i="44"/>
  <c r="AQ76" i="44"/>
  <c r="AP76" i="44"/>
  <c r="AO76" i="44"/>
  <c r="AN76" i="44"/>
  <c r="AM76" i="44"/>
  <c r="AL76" i="44"/>
  <c r="AK76" i="44"/>
  <c r="AJ76" i="44"/>
  <c r="AI76" i="44"/>
  <c r="AH76" i="44"/>
  <c r="AG76" i="44"/>
  <c r="AF76" i="44"/>
  <c r="AE76" i="44"/>
  <c r="AD76" i="44"/>
  <c r="AC76" i="44"/>
  <c r="AB76" i="44"/>
  <c r="AA76" i="44"/>
  <c r="Z76" i="44"/>
  <c r="Y76" i="44"/>
  <c r="X76" i="44"/>
  <c r="W76" i="44"/>
  <c r="V76" i="44"/>
  <c r="U76" i="44"/>
  <c r="T76" i="44"/>
  <c r="S76" i="44"/>
  <c r="R76" i="44"/>
  <c r="P76" i="44"/>
  <c r="O76" i="44"/>
  <c r="N76" i="44"/>
  <c r="M76" i="44"/>
  <c r="L76" i="44"/>
  <c r="AU75" i="44"/>
  <c r="AT75" i="44"/>
  <c r="AS75" i="44"/>
  <c r="AR75" i="44"/>
  <c r="AQ75" i="44"/>
  <c r="AP75" i="44"/>
  <c r="AO75" i="44"/>
  <c r="AN75" i="44"/>
  <c r="AM75" i="44"/>
  <c r="AL75" i="44"/>
  <c r="AK75" i="44"/>
  <c r="AJ75" i="44"/>
  <c r="AI75" i="44"/>
  <c r="AH75" i="44"/>
  <c r="AG75" i="44"/>
  <c r="AF75" i="44"/>
  <c r="AE75" i="44"/>
  <c r="AD75" i="44"/>
  <c r="AC75" i="44"/>
  <c r="AB75" i="44"/>
  <c r="AA75" i="44"/>
  <c r="Z75" i="44"/>
  <c r="Y75" i="44"/>
  <c r="X75" i="44"/>
  <c r="W75" i="44"/>
  <c r="V75" i="44"/>
  <c r="U75" i="44"/>
  <c r="T75" i="44"/>
  <c r="S75" i="44"/>
  <c r="R75" i="44"/>
  <c r="P75" i="44"/>
  <c r="O75" i="44"/>
  <c r="N75" i="44"/>
  <c r="M75" i="44"/>
  <c r="L75" i="44"/>
  <c r="AU74" i="44"/>
  <c r="AT74" i="44"/>
  <c r="AS74" i="44"/>
  <c r="AR74" i="44"/>
  <c r="AQ74" i="44"/>
  <c r="AP74" i="44"/>
  <c r="AO74" i="44"/>
  <c r="AN74" i="44"/>
  <c r="AM74" i="44"/>
  <c r="AL74" i="44"/>
  <c r="AK74" i="44"/>
  <c r="AJ74" i="44"/>
  <c r="AI74" i="44"/>
  <c r="AH74" i="44"/>
  <c r="AG74" i="44"/>
  <c r="AF74" i="44"/>
  <c r="AE74" i="44"/>
  <c r="AD74" i="44"/>
  <c r="AC74" i="44"/>
  <c r="AB74" i="44"/>
  <c r="AA74" i="44"/>
  <c r="Z74" i="44"/>
  <c r="Y74" i="44"/>
  <c r="X74" i="44"/>
  <c r="W74" i="44"/>
  <c r="V74" i="44"/>
  <c r="U74" i="44"/>
  <c r="T74" i="44"/>
  <c r="S74" i="44"/>
  <c r="R74" i="44"/>
  <c r="P74" i="44"/>
  <c r="O74" i="44"/>
  <c r="N74" i="44"/>
  <c r="M74" i="44"/>
  <c r="L74" i="44"/>
  <c r="AU73" i="44"/>
  <c r="AT73" i="44"/>
  <c r="AS73" i="44"/>
  <c r="AR73" i="44"/>
  <c r="AQ73" i="44"/>
  <c r="AP73" i="44"/>
  <c r="AO73" i="44"/>
  <c r="AN73" i="44"/>
  <c r="AM73" i="44"/>
  <c r="AL73" i="44"/>
  <c r="AK73" i="44"/>
  <c r="AJ73" i="44"/>
  <c r="AI73" i="44"/>
  <c r="AH73" i="44"/>
  <c r="AG73" i="44"/>
  <c r="AF73" i="44"/>
  <c r="AE73" i="44"/>
  <c r="AD73" i="44"/>
  <c r="AC73" i="44"/>
  <c r="AB73" i="44"/>
  <c r="AA73" i="44"/>
  <c r="Z73" i="44"/>
  <c r="Y73" i="44"/>
  <c r="X73" i="44"/>
  <c r="W73" i="44"/>
  <c r="V73" i="44"/>
  <c r="U73" i="44"/>
  <c r="T73" i="44"/>
  <c r="S73" i="44"/>
  <c r="R73" i="44"/>
  <c r="P73" i="44"/>
  <c r="O73" i="44"/>
  <c r="N73" i="44"/>
  <c r="M73" i="44"/>
  <c r="L73" i="44"/>
  <c r="AU72" i="44"/>
  <c r="AT72" i="44"/>
  <c r="AS72" i="44"/>
  <c r="AR72" i="44"/>
  <c r="AQ72" i="44"/>
  <c r="AP72" i="44"/>
  <c r="AO72" i="44"/>
  <c r="AN72" i="44"/>
  <c r="AM72" i="44"/>
  <c r="AL72" i="44"/>
  <c r="AK72" i="44"/>
  <c r="AJ72" i="44"/>
  <c r="AI72" i="44"/>
  <c r="AH72" i="44"/>
  <c r="AG72" i="44"/>
  <c r="AF72" i="44"/>
  <c r="AE72" i="44"/>
  <c r="AD72" i="44"/>
  <c r="AC72" i="44"/>
  <c r="AB72" i="44"/>
  <c r="AA72" i="44"/>
  <c r="Z72" i="44"/>
  <c r="Y72" i="44"/>
  <c r="X72" i="44"/>
  <c r="W72" i="44"/>
  <c r="V72" i="44"/>
  <c r="U72" i="44"/>
  <c r="T72" i="44"/>
  <c r="S72" i="44"/>
  <c r="R72" i="44"/>
  <c r="P72" i="44"/>
  <c r="O72" i="44"/>
  <c r="N72" i="44"/>
  <c r="M72" i="44"/>
  <c r="L72" i="44"/>
  <c r="AU71" i="44"/>
  <c r="AT71" i="44"/>
  <c r="AS71" i="44"/>
  <c r="AR71" i="44"/>
  <c r="AQ71" i="44"/>
  <c r="AP71" i="44"/>
  <c r="AO71" i="44"/>
  <c r="AN71" i="44"/>
  <c r="AM71" i="44"/>
  <c r="AL71" i="44"/>
  <c r="AK71" i="44"/>
  <c r="AJ71" i="44"/>
  <c r="AI71" i="44"/>
  <c r="AH71" i="44"/>
  <c r="AG71" i="44"/>
  <c r="AF71" i="44"/>
  <c r="AE71" i="44"/>
  <c r="AD71" i="44"/>
  <c r="AC71" i="44"/>
  <c r="AB71" i="44"/>
  <c r="AA71" i="44"/>
  <c r="Z71" i="44"/>
  <c r="Y71" i="44"/>
  <c r="X71" i="44"/>
  <c r="W71" i="44"/>
  <c r="V71" i="44"/>
  <c r="U71" i="44"/>
  <c r="T71" i="44"/>
  <c r="S71" i="44"/>
  <c r="R71" i="44"/>
  <c r="P71" i="44"/>
  <c r="O71" i="44"/>
  <c r="N71" i="44"/>
  <c r="M71" i="44"/>
  <c r="L71" i="44"/>
  <c r="AU70" i="44"/>
  <c r="AT70" i="44"/>
  <c r="AS70" i="44"/>
  <c r="AR70" i="44"/>
  <c r="AQ70" i="44"/>
  <c r="AP70" i="44"/>
  <c r="AO70" i="44"/>
  <c r="AN70" i="44"/>
  <c r="AM70" i="44"/>
  <c r="AL70" i="44"/>
  <c r="AK70" i="44"/>
  <c r="AJ70" i="44"/>
  <c r="AI70" i="44"/>
  <c r="AH70" i="44"/>
  <c r="AG70" i="44"/>
  <c r="AF70" i="44"/>
  <c r="AE70" i="44"/>
  <c r="AD70" i="44"/>
  <c r="AC70" i="44"/>
  <c r="AB70" i="44"/>
  <c r="AA70" i="44"/>
  <c r="Z70" i="44"/>
  <c r="Y70" i="44"/>
  <c r="X70" i="44"/>
  <c r="W70" i="44"/>
  <c r="V70" i="44"/>
  <c r="U70" i="44"/>
  <c r="T70" i="44"/>
  <c r="S70" i="44"/>
  <c r="R70" i="44"/>
  <c r="P70" i="44"/>
  <c r="O70" i="44"/>
  <c r="N70" i="44"/>
  <c r="M70" i="44"/>
  <c r="L70" i="44"/>
  <c r="AU69" i="44"/>
  <c r="AT69" i="44"/>
  <c r="AS69" i="44"/>
  <c r="AR69" i="44"/>
  <c r="AQ69" i="44"/>
  <c r="AP69" i="44"/>
  <c r="AO69" i="44"/>
  <c r="AN69" i="44"/>
  <c r="AM69" i="44"/>
  <c r="AL69" i="44"/>
  <c r="AK69" i="44"/>
  <c r="AJ69" i="44"/>
  <c r="AI69" i="44"/>
  <c r="AH69" i="44"/>
  <c r="AG69" i="44"/>
  <c r="AF69" i="44"/>
  <c r="AE69" i="44"/>
  <c r="AD69" i="44"/>
  <c r="AC69" i="44"/>
  <c r="AB69" i="44"/>
  <c r="AA69" i="44"/>
  <c r="Z69" i="44"/>
  <c r="Y69" i="44"/>
  <c r="X69" i="44"/>
  <c r="W69" i="44"/>
  <c r="V69" i="44"/>
  <c r="U69" i="44"/>
  <c r="T69" i="44"/>
  <c r="S69" i="44"/>
  <c r="R69" i="44"/>
  <c r="P69" i="44"/>
  <c r="O69" i="44"/>
  <c r="N69" i="44"/>
  <c r="M69" i="44"/>
  <c r="L69" i="44"/>
  <c r="AU68" i="44"/>
  <c r="AT68" i="44"/>
  <c r="AS68" i="44"/>
  <c r="AR68" i="44"/>
  <c r="AQ68" i="44"/>
  <c r="AP68" i="44"/>
  <c r="AO68" i="44"/>
  <c r="AN68" i="44"/>
  <c r="AM68" i="44"/>
  <c r="AL68" i="44"/>
  <c r="AK68" i="44"/>
  <c r="AJ68" i="44"/>
  <c r="AI68" i="44"/>
  <c r="AH68" i="44"/>
  <c r="AG68" i="44"/>
  <c r="AF68" i="44"/>
  <c r="AE68" i="44"/>
  <c r="AD68" i="44"/>
  <c r="AC68" i="44"/>
  <c r="AB68" i="44"/>
  <c r="AA68" i="44"/>
  <c r="Z68" i="44"/>
  <c r="Y68" i="44"/>
  <c r="X68" i="44"/>
  <c r="W68" i="44"/>
  <c r="V68" i="44"/>
  <c r="U68" i="44"/>
  <c r="T68" i="44"/>
  <c r="S68" i="44"/>
  <c r="R68" i="44"/>
  <c r="P68" i="44"/>
  <c r="O68" i="44"/>
  <c r="N68" i="44"/>
  <c r="M68" i="44"/>
  <c r="L68" i="44"/>
  <c r="AU67" i="44"/>
  <c r="AT67" i="44"/>
  <c r="AS67" i="44"/>
  <c r="AR67" i="44"/>
  <c r="AQ67" i="44"/>
  <c r="AP67" i="44"/>
  <c r="AO67" i="44"/>
  <c r="AN67" i="44"/>
  <c r="AM67" i="44"/>
  <c r="AL67" i="44"/>
  <c r="AK67" i="44"/>
  <c r="AJ67" i="44"/>
  <c r="AI67" i="44"/>
  <c r="AH67" i="44"/>
  <c r="AG67" i="44"/>
  <c r="AF67" i="44"/>
  <c r="AE67" i="44"/>
  <c r="AD67" i="44"/>
  <c r="AC67" i="44"/>
  <c r="AB67" i="44"/>
  <c r="AA67" i="44"/>
  <c r="Z67" i="44"/>
  <c r="Y67" i="44"/>
  <c r="X67" i="44"/>
  <c r="W67" i="44"/>
  <c r="V67" i="44"/>
  <c r="U67" i="44"/>
  <c r="T67" i="44"/>
  <c r="S67" i="44"/>
  <c r="R67" i="44"/>
  <c r="P67" i="44"/>
  <c r="O67" i="44"/>
  <c r="N67" i="44"/>
  <c r="M67" i="44"/>
  <c r="L67" i="44"/>
  <c r="AU66" i="44"/>
  <c r="AT66" i="44"/>
  <c r="AS66" i="44"/>
  <c r="AR66" i="44"/>
  <c r="AQ66" i="44"/>
  <c r="AP66" i="44"/>
  <c r="AO66" i="44"/>
  <c r="AN66" i="44"/>
  <c r="AM66" i="44"/>
  <c r="AL66" i="44"/>
  <c r="AK66" i="44"/>
  <c r="AJ66" i="44"/>
  <c r="AI66" i="44"/>
  <c r="AH66" i="44"/>
  <c r="AG66" i="44"/>
  <c r="AF66" i="44"/>
  <c r="AE66" i="44"/>
  <c r="AD66" i="44"/>
  <c r="AC66" i="44"/>
  <c r="AB66" i="44"/>
  <c r="AA66" i="44"/>
  <c r="Z66" i="44"/>
  <c r="Y66" i="44"/>
  <c r="X66" i="44"/>
  <c r="W66" i="44"/>
  <c r="V66" i="44"/>
  <c r="U66" i="44"/>
  <c r="T66" i="44"/>
  <c r="S66" i="44"/>
  <c r="R66" i="44"/>
  <c r="P66" i="44"/>
  <c r="O66" i="44"/>
  <c r="N66" i="44"/>
  <c r="M66" i="44"/>
  <c r="L66" i="44"/>
  <c r="AU65" i="44"/>
  <c r="AT65" i="44"/>
  <c r="AS65" i="44"/>
  <c r="AR65" i="44"/>
  <c r="AQ65" i="44"/>
  <c r="AP65" i="44"/>
  <c r="AO65" i="44"/>
  <c r="AN65" i="44"/>
  <c r="AM65" i="44"/>
  <c r="AL65" i="44"/>
  <c r="AK65" i="44"/>
  <c r="AJ65" i="44"/>
  <c r="AI65" i="44"/>
  <c r="AH65" i="44"/>
  <c r="AG65" i="44"/>
  <c r="AF65" i="44"/>
  <c r="AE65" i="44"/>
  <c r="AD65" i="44"/>
  <c r="AC65" i="44"/>
  <c r="AB65" i="44"/>
  <c r="AA65" i="44"/>
  <c r="Z65" i="44"/>
  <c r="Y65" i="44"/>
  <c r="X65" i="44"/>
  <c r="W65" i="44"/>
  <c r="V65" i="44"/>
  <c r="U65" i="44"/>
  <c r="T65" i="44"/>
  <c r="S65" i="44"/>
  <c r="R65" i="44"/>
  <c r="P65" i="44"/>
  <c r="O65" i="44"/>
  <c r="N65" i="44"/>
  <c r="M65" i="44"/>
  <c r="L65" i="44"/>
  <c r="AU64" i="44"/>
  <c r="AT64" i="44"/>
  <c r="AS64" i="44"/>
  <c r="AR64" i="44"/>
  <c r="AQ64" i="44"/>
  <c r="AP64" i="44"/>
  <c r="AO64" i="44"/>
  <c r="AN64" i="44"/>
  <c r="AM64" i="44"/>
  <c r="AL64" i="44"/>
  <c r="AK64" i="44"/>
  <c r="AJ64" i="44"/>
  <c r="AI64" i="44"/>
  <c r="AH64" i="44"/>
  <c r="AG64" i="44"/>
  <c r="AF64" i="44"/>
  <c r="AE64" i="44"/>
  <c r="AD64" i="44"/>
  <c r="AC64" i="44"/>
  <c r="AB64" i="44"/>
  <c r="AA64" i="44"/>
  <c r="Z64" i="44"/>
  <c r="Y64" i="44"/>
  <c r="X64" i="44"/>
  <c r="W64" i="44"/>
  <c r="V64" i="44"/>
  <c r="U64" i="44"/>
  <c r="T64" i="44"/>
  <c r="S64" i="44"/>
  <c r="R64" i="44"/>
  <c r="P64" i="44"/>
  <c r="O64" i="44"/>
  <c r="N64" i="44"/>
  <c r="M64" i="44"/>
  <c r="L64" i="44"/>
  <c r="F64" i="44"/>
  <c r="F65" i="44" s="1"/>
  <c r="F66" i="44" s="1"/>
  <c r="F67" i="44" s="1"/>
  <c r="F68" i="44" s="1"/>
  <c r="F69" i="44" s="1"/>
  <c r="F70" i="44" s="1"/>
  <c r="F71" i="44" s="1"/>
  <c r="F72" i="44" s="1"/>
  <c r="F73" i="44" s="1"/>
  <c r="F74" i="44" s="1"/>
  <c r="F75" i="44" s="1"/>
  <c r="F76" i="44" s="1"/>
  <c r="F77" i="44" s="1"/>
  <c r="F78" i="44" s="1"/>
  <c r="F79" i="44" s="1"/>
  <c r="F80" i="44" s="1"/>
  <c r="F81" i="44" s="1"/>
  <c r="F82" i="44" s="1"/>
  <c r="F83" i="44" s="1"/>
  <c r="F84" i="44" s="1"/>
  <c r="F85" i="44" s="1"/>
  <c r="F86" i="44" s="1"/>
  <c r="F87" i="44" s="1"/>
  <c r="F88" i="44" s="1"/>
  <c r="F89" i="44" s="1"/>
  <c r="F90" i="44" s="1"/>
  <c r="F91" i="44" s="1"/>
  <c r="F92" i="44" s="1"/>
  <c r="F93" i="44" s="1"/>
  <c r="G51" i="44"/>
  <c r="K48" i="44"/>
  <c r="J48" i="44"/>
  <c r="I48" i="44"/>
  <c r="H48" i="44"/>
  <c r="G48" i="44"/>
  <c r="G36" i="44"/>
  <c r="G28" i="44"/>
  <c r="G26" i="44"/>
  <c r="G23" i="44"/>
  <c r="K17" i="44"/>
  <c r="J17" i="44"/>
  <c r="I17" i="44"/>
  <c r="H17" i="44"/>
  <c r="G17" i="44"/>
  <c r="K15" i="44"/>
  <c r="J15" i="44"/>
  <c r="I15" i="44"/>
  <c r="H15" i="44"/>
  <c r="G15" i="44"/>
  <c r="K13" i="44"/>
  <c r="J13" i="44"/>
  <c r="I13" i="44"/>
  <c r="H13" i="44"/>
  <c r="G13" i="44"/>
  <c r="K11" i="44"/>
  <c r="J11" i="44"/>
  <c r="I11" i="44"/>
  <c r="H11" i="44"/>
  <c r="G11" i="44"/>
  <c r="AJ25" i="43"/>
  <c r="AI25" i="43"/>
  <c r="AH25" i="43"/>
  <c r="AG25" i="43"/>
  <c r="AF25" i="43"/>
  <c r="AE25" i="43"/>
  <c r="AD25" i="43"/>
  <c r="K172" i="44" s="1"/>
  <c r="AC25" i="43"/>
  <c r="J172" i="44" s="1"/>
  <c r="AB25" i="43"/>
  <c r="I172" i="44" s="1"/>
  <c r="AA25" i="43"/>
  <c r="H172" i="44" s="1"/>
  <c r="Z25" i="43"/>
  <c r="G172" i="44" s="1"/>
  <c r="Y25" i="43"/>
  <c r="K165" i="44" s="1"/>
  <c r="X25" i="43"/>
  <c r="J165" i="44" s="1"/>
  <c r="W25" i="43"/>
  <c r="I165" i="44" s="1"/>
  <c r="V25" i="43"/>
  <c r="H165" i="44" s="1"/>
  <c r="U25" i="43"/>
  <c r="G165" i="44" s="1"/>
  <c r="T25" i="43"/>
  <c r="K158" i="44" s="1"/>
  <c r="S25" i="43"/>
  <c r="J158" i="44" s="1"/>
  <c r="R25" i="43"/>
  <c r="I158" i="44" s="1"/>
  <c r="Q25" i="43"/>
  <c r="H158" i="44" s="1"/>
  <c r="P25" i="43"/>
  <c r="G158" i="44" s="1"/>
  <c r="O25" i="43"/>
  <c r="K151" i="44" s="1"/>
  <c r="N25" i="43"/>
  <c r="J151" i="44" s="1"/>
  <c r="M25" i="43"/>
  <c r="I151" i="44" s="1"/>
  <c r="L25" i="43"/>
  <c r="H151" i="44" s="1"/>
  <c r="K25" i="43"/>
  <c r="G151" i="44" s="1"/>
  <c r="J25" i="43"/>
  <c r="K144" i="44" s="1"/>
  <c r="I25" i="43"/>
  <c r="J144" i="44" s="1"/>
  <c r="H25" i="43"/>
  <c r="I144" i="44" s="1"/>
  <c r="G25" i="43"/>
  <c r="H144" i="44" s="1"/>
  <c r="F25" i="43"/>
  <c r="AJ24" i="43"/>
  <c r="AI24" i="43"/>
  <c r="AH24" i="43"/>
  <c r="AG24" i="43"/>
  <c r="AF24" i="43"/>
  <c r="AI11" i="43"/>
  <c r="AH11" i="43"/>
  <c r="AG11" i="43"/>
  <c r="AG9" i="43" s="1"/>
  <c r="AF11" i="43"/>
  <c r="AE11" i="43"/>
  <c r="AI10" i="43"/>
  <c r="AH10" i="43"/>
  <c r="AG10" i="43"/>
  <c r="AF10" i="43"/>
  <c r="AE10" i="43"/>
  <c r="AF9" i="43"/>
  <c r="AI93" i="42"/>
  <c r="AH93" i="42"/>
  <c r="AG93" i="42"/>
  <c r="AF93" i="42"/>
  <c r="AE93" i="42"/>
  <c r="AD93" i="42"/>
  <c r="K112" i="44" s="1"/>
  <c r="AC93" i="42"/>
  <c r="AB93" i="42"/>
  <c r="AA93" i="42"/>
  <c r="Z93" i="42"/>
  <c r="Y93" i="42"/>
  <c r="X93" i="42"/>
  <c r="J112" i="44" s="1"/>
  <c r="W93" i="42"/>
  <c r="V93" i="42"/>
  <c r="U93" i="42"/>
  <c r="T93" i="42"/>
  <c r="S93" i="42"/>
  <c r="R93" i="42"/>
  <c r="I112" i="44" s="1"/>
  <c r="Q93" i="42"/>
  <c r="P93" i="42"/>
  <c r="O93" i="42"/>
  <c r="N93" i="42"/>
  <c r="M93" i="42"/>
  <c r="W89" i="42" s="1"/>
  <c r="L93" i="42"/>
  <c r="H112" i="44" s="1"/>
  <c r="K93" i="42"/>
  <c r="J93" i="42"/>
  <c r="I93" i="42"/>
  <c r="AA89" i="42" s="1"/>
  <c r="H93" i="42"/>
  <c r="G93" i="42"/>
  <c r="F93" i="42"/>
  <c r="G112" i="44" s="1"/>
  <c r="AG89" i="42"/>
  <c r="O89" i="42"/>
  <c r="AI16" i="42"/>
  <c r="AH16" i="42"/>
  <c r="AG16" i="42"/>
  <c r="AF16" i="42"/>
  <c r="AE16" i="42"/>
  <c r="AI15" i="42"/>
  <c r="AH15" i="42"/>
  <c r="AG15" i="42"/>
  <c r="AF15" i="42"/>
  <c r="AE15" i="42"/>
  <c r="AI14" i="42"/>
  <c r="AH14" i="42"/>
  <c r="AG14" i="42"/>
  <c r="AF14" i="42"/>
  <c r="AE14" i="42"/>
  <c r="AI13" i="42"/>
  <c r="AH13" i="42"/>
  <c r="AG13" i="42"/>
  <c r="AF13" i="42"/>
  <c r="AE13" i="42"/>
  <c r="AD13" i="42"/>
  <c r="AC13" i="42"/>
  <c r="AB13" i="42"/>
  <c r="AA13" i="42"/>
  <c r="Z13" i="42"/>
  <c r="Y13" i="42"/>
  <c r="X13" i="42"/>
  <c r="W13" i="42"/>
  <c r="V13" i="42"/>
  <c r="U13" i="42"/>
  <c r="T13" i="42"/>
  <c r="S13" i="42"/>
  <c r="R13" i="42"/>
  <c r="Q13" i="42"/>
  <c r="P13" i="42"/>
  <c r="O13" i="42"/>
  <c r="N13" i="42"/>
  <c r="M13" i="42"/>
  <c r="L13" i="42"/>
  <c r="K13" i="42"/>
  <c r="J13" i="42"/>
  <c r="I13" i="42"/>
  <c r="H13" i="42"/>
  <c r="G13" i="42"/>
  <c r="F13" i="42"/>
  <c r="AI11" i="42"/>
  <c r="AH11" i="42"/>
  <c r="AG11" i="42"/>
  <c r="AF11" i="42"/>
  <c r="AE11" i="42"/>
  <c r="AD11" i="42"/>
  <c r="AC11" i="42"/>
  <c r="AB11" i="42"/>
  <c r="AB9" i="42" s="1"/>
  <c r="AA11" i="42"/>
  <c r="Z11" i="42"/>
  <c r="Y11" i="42"/>
  <c r="X11" i="42"/>
  <c r="W11" i="42"/>
  <c r="V11" i="42"/>
  <c r="U11" i="42"/>
  <c r="T11" i="42"/>
  <c r="T9" i="42" s="1"/>
  <c r="S11" i="42"/>
  <c r="R11" i="42"/>
  <c r="Q11" i="42"/>
  <c r="P11" i="42"/>
  <c r="O11" i="42"/>
  <c r="N11" i="42"/>
  <c r="M11" i="42"/>
  <c r="L11" i="42"/>
  <c r="L9" i="42" s="1"/>
  <c r="K11" i="42"/>
  <c r="J11" i="42"/>
  <c r="I11" i="42"/>
  <c r="H11" i="42"/>
  <c r="G11" i="42"/>
  <c r="F11" i="42"/>
  <c r="AI10" i="42"/>
  <c r="AH10" i="42"/>
  <c r="AH9" i="42" s="1"/>
  <c r="AG10" i="42"/>
  <c r="AF10" i="42"/>
  <c r="AE10" i="42"/>
  <c r="AD10" i="42"/>
  <c r="AC10" i="42"/>
  <c r="AB10" i="42"/>
  <c r="AA10" i="42"/>
  <c r="Z10" i="42"/>
  <c r="Z9" i="42" s="1"/>
  <c r="Y10" i="42"/>
  <c r="X10" i="42"/>
  <c r="W10" i="42"/>
  <c r="V10" i="42"/>
  <c r="U10" i="42"/>
  <c r="T10" i="42"/>
  <c r="S10" i="42"/>
  <c r="R10" i="42"/>
  <c r="R9" i="42" s="1"/>
  <c r="Q10" i="42"/>
  <c r="P10" i="42"/>
  <c r="O10" i="42"/>
  <c r="N10" i="42"/>
  <c r="M10" i="42"/>
  <c r="L10" i="42"/>
  <c r="K10" i="42"/>
  <c r="J10" i="42"/>
  <c r="J9" i="42" s="1"/>
  <c r="I10" i="42"/>
  <c r="H10" i="42"/>
  <c r="G10" i="42"/>
  <c r="F10" i="42"/>
  <c r="AI9" i="42"/>
  <c r="AG9" i="42"/>
  <c r="AF9" i="42"/>
  <c r="AE9" i="42"/>
  <c r="AD9" i="42"/>
  <c r="AC9" i="42"/>
  <c r="AA9" i="42"/>
  <c r="Y9" i="42"/>
  <c r="X9" i="42"/>
  <c r="W9" i="42"/>
  <c r="V9" i="42"/>
  <c r="U9" i="42"/>
  <c r="S9" i="42"/>
  <c r="Q9" i="42"/>
  <c r="P9" i="42"/>
  <c r="O9" i="42"/>
  <c r="N9" i="42"/>
  <c r="M9" i="42"/>
  <c r="K9" i="42"/>
  <c r="I9" i="42"/>
  <c r="H9" i="42"/>
  <c r="G9" i="42"/>
  <c r="F9" i="42"/>
  <c r="AE8" i="42"/>
  <c r="AF8" i="42" s="1"/>
  <c r="AG8" i="42" s="1"/>
  <c r="AH8" i="42" s="1"/>
  <c r="AI8" i="42" s="1"/>
  <c r="D218" i="40"/>
  <c r="D219" i="40" s="1"/>
  <c r="D220" i="40" s="1"/>
  <c r="D221" i="40" s="1"/>
  <c r="D222" i="40" s="1"/>
  <c r="D223" i="40" s="1"/>
  <c r="D224" i="40" s="1"/>
  <c r="D225" i="40" s="1"/>
  <c r="D226" i="40" s="1"/>
  <c r="D227" i="40" s="1"/>
  <c r="D228" i="40" s="1"/>
  <c r="D229" i="40" s="1"/>
  <c r="D230" i="40" s="1"/>
  <c r="D231" i="40" s="1"/>
  <c r="D232" i="40" s="1"/>
  <c r="D213" i="40"/>
  <c r="D214" i="40" s="1"/>
  <c r="D215" i="40" s="1"/>
  <c r="D216" i="40" s="1"/>
  <c r="D217" i="40" s="1"/>
  <c r="D210" i="40"/>
  <c r="D211" i="40" s="1"/>
  <c r="D212" i="40" s="1"/>
  <c r="D208" i="40"/>
  <c r="D209" i="40" s="1"/>
  <c r="Q206" i="40"/>
  <c r="D206" i="40"/>
  <c r="Q205" i="40"/>
  <c r="Q204" i="40"/>
  <c r="D204" i="40"/>
  <c r="Q203" i="40"/>
  <c r="Q202" i="40"/>
  <c r="D202" i="40"/>
  <c r="Q201" i="40"/>
  <c r="Q200" i="40"/>
  <c r="Q199" i="40"/>
  <c r="Q198" i="40"/>
  <c r="Q197" i="40"/>
  <c r="Q196" i="40"/>
  <c r="D196" i="40"/>
  <c r="Q195" i="40"/>
  <c r="Q194" i="40"/>
  <c r="D194" i="40"/>
  <c r="Q193" i="40"/>
  <c r="Q192" i="40"/>
  <c r="D192" i="40"/>
  <c r="Q191" i="40"/>
  <c r="Q190" i="40"/>
  <c r="D190" i="40"/>
  <c r="Q189" i="40"/>
  <c r="Q188" i="40"/>
  <c r="D188" i="40"/>
  <c r="Q187" i="40"/>
  <c r="Q186" i="40"/>
  <c r="D186" i="40"/>
  <c r="D200" i="40" s="1"/>
  <c r="Q185" i="40"/>
  <c r="Q184" i="40"/>
  <c r="Q183" i="40"/>
  <c r="Q182" i="40"/>
  <c r="Q175" i="40"/>
  <c r="Q174" i="40"/>
  <c r="Q173" i="40"/>
  <c r="Q172" i="40"/>
  <c r="Q168" i="40"/>
  <c r="Q167" i="40"/>
  <c r="D163" i="40"/>
  <c r="D161" i="40"/>
  <c r="I39" i="36" s="1"/>
  <c r="Q152" i="40"/>
  <c r="Q151" i="40"/>
  <c r="Q140" i="40"/>
  <c r="Q139" i="40"/>
  <c r="Q128" i="40"/>
  <c r="Q127" i="40"/>
  <c r="Q126" i="40"/>
  <c r="I90" i="40"/>
  <c r="A76" i="40"/>
  <c r="Q28" i="40"/>
  <c r="Q26" i="40"/>
  <c r="Q25" i="40"/>
  <c r="Q24" i="40"/>
  <c r="Q23" i="40"/>
  <c r="Q22" i="40"/>
  <c r="Q20" i="40"/>
  <c r="Q19" i="40"/>
  <c r="Q18" i="40"/>
  <c r="D17" i="40"/>
  <c r="D21" i="40" s="1"/>
  <c r="Q16" i="40"/>
  <c r="Q15" i="40"/>
  <c r="F35" i="39"/>
  <c r="F34" i="39"/>
  <c r="F33" i="39"/>
  <c r="F32" i="39"/>
  <c r="F31" i="39"/>
  <c r="F30" i="39"/>
  <c r="F29" i="39"/>
  <c r="F28" i="39"/>
  <c r="F27" i="39"/>
  <c r="F26" i="39"/>
  <c r="F25" i="39"/>
  <c r="F24" i="39"/>
  <c r="F23" i="39"/>
  <c r="F22" i="39"/>
  <c r="F21" i="39"/>
  <c r="F20" i="39"/>
  <c r="F19" i="39"/>
  <c r="F18" i="39"/>
  <c r="F17" i="39"/>
  <c r="F16" i="39"/>
  <c r="F15" i="39"/>
  <c r="F14" i="39"/>
  <c r="F13" i="39"/>
  <c r="F12" i="39"/>
  <c r="F11" i="39"/>
  <c r="G5" i="39"/>
  <c r="D75" i="36"/>
  <c r="D74" i="36"/>
  <c r="D73" i="36"/>
  <c r="D72" i="36"/>
  <c r="D71" i="36"/>
  <c r="D70" i="36"/>
  <c r="D69" i="36"/>
  <c r="D68" i="36"/>
  <c r="D67" i="36"/>
  <c r="D66" i="36"/>
  <c r="D65" i="36"/>
  <c r="D64" i="36"/>
  <c r="D63" i="36"/>
  <c r="D62" i="36"/>
  <c r="D61" i="36"/>
  <c r="D60" i="36"/>
  <c r="D59" i="36"/>
  <c r="D58" i="36"/>
  <c r="D57" i="36"/>
  <c r="D56" i="36"/>
  <c r="D55" i="36"/>
  <c r="D54" i="36"/>
  <c r="D53" i="36"/>
  <c r="D52" i="36"/>
  <c r="D51" i="36"/>
  <c r="C51" i="36"/>
  <c r="K43" i="36"/>
  <c r="L43" i="36" s="1"/>
  <c r="AD16" i="42" s="1"/>
  <c r="E43" i="36"/>
  <c r="F43" i="36" s="1"/>
  <c r="AD14" i="42" s="1"/>
  <c r="K42" i="36"/>
  <c r="L42" i="36" s="1"/>
  <c r="AC16" i="42" s="1"/>
  <c r="E42" i="36"/>
  <c r="F42" i="36" s="1"/>
  <c r="AC14" i="42" s="1"/>
  <c r="K41" i="36"/>
  <c r="L41" i="36" s="1"/>
  <c r="AB16" i="42" s="1"/>
  <c r="E41" i="36"/>
  <c r="F41" i="36" s="1"/>
  <c r="AB14" i="42" s="1"/>
  <c r="K40" i="36"/>
  <c r="L40" i="36" s="1"/>
  <c r="AA16" i="42" s="1"/>
  <c r="E40" i="36"/>
  <c r="F40" i="36" s="1"/>
  <c r="AA14" i="42" s="1"/>
  <c r="K39" i="36"/>
  <c r="L39" i="36" s="1"/>
  <c r="Z16" i="42" s="1"/>
  <c r="E39" i="36"/>
  <c r="F39" i="36" s="1"/>
  <c r="Z14" i="42" s="1"/>
  <c r="K38" i="36"/>
  <c r="L38" i="36" s="1"/>
  <c r="Y16" i="42" s="1"/>
  <c r="E38" i="36"/>
  <c r="F38" i="36" s="1"/>
  <c r="Y14" i="42" s="1"/>
  <c r="K37" i="36"/>
  <c r="L37" i="36" s="1"/>
  <c r="X16" i="42" s="1"/>
  <c r="I37" i="36"/>
  <c r="J37" i="36" s="1"/>
  <c r="X15" i="42" s="1"/>
  <c r="E37" i="36"/>
  <c r="F37" i="36" s="1"/>
  <c r="X14" i="42" s="1"/>
  <c r="K36" i="36"/>
  <c r="L36" i="36" s="1"/>
  <c r="W16" i="42" s="1"/>
  <c r="E36" i="36"/>
  <c r="F36" i="36" s="1"/>
  <c r="W14" i="42" s="1"/>
  <c r="K35" i="36"/>
  <c r="L35" i="36" s="1"/>
  <c r="V16" i="42" s="1"/>
  <c r="E35" i="36"/>
  <c r="F35" i="36" s="1"/>
  <c r="V14" i="42" s="1"/>
  <c r="K34" i="36"/>
  <c r="L34" i="36" s="1"/>
  <c r="U16" i="42" s="1"/>
  <c r="E34" i="36"/>
  <c r="F34" i="36" s="1"/>
  <c r="U14" i="42" s="1"/>
  <c r="K33" i="36"/>
  <c r="L33" i="36" s="1"/>
  <c r="T16" i="42" s="1"/>
  <c r="E33" i="36"/>
  <c r="F33" i="36" s="1"/>
  <c r="T14" i="42" s="1"/>
  <c r="K32" i="36"/>
  <c r="L32" i="36" s="1"/>
  <c r="S16" i="42" s="1"/>
  <c r="E32" i="36"/>
  <c r="F32" i="36" s="1"/>
  <c r="S14" i="42" s="1"/>
  <c r="L31" i="36"/>
  <c r="R16" i="42" s="1"/>
  <c r="K31" i="36"/>
  <c r="E31" i="36"/>
  <c r="F31" i="36" s="1"/>
  <c r="R14" i="42" s="1"/>
  <c r="K30" i="36"/>
  <c r="E30" i="36"/>
  <c r="F30" i="36" s="1"/>
  <c r="Q14" i="42" s="1"/>
  <c r="K29" i="36"/>
  <c r="E29" i="36"/>
  <c r="F29" i="36" s="1"/>
  <c r="P14" i="42" s="1"/>
  <c r="K28" i="36"/>
  <c r="E28" i="36"/>
  <c r="F28" i="36" s="1"/>
  <c r="O14" i="42" s="1"/>
  <c r="K27" i="36"/>
  <c r="E27" i="36"/>
  <c r="F27" i="36" s="1"/>
  <c r="N14" i="42" s="1"/>
  <c r="K26" i="36"/>
  <c r="E26" i="36"/>
  <c r="F26" i="36" s="1"/>
  <c r="M14" i="42" s="1"/>
  <c r="K25" i="36"/>
  <c r="E25" i="36"/>
  <c r="F25" i="36" s="1"/>
  <c r="L14" i="42" s="1"/>
  <c r="K24" i="36"/>
  <c r="E24" i="36"/>
  <c r="F24" i="36" s="1"/>
  <c r="K14" i="42" s="1"/>
  <c r="K23" i="36"/>
  <c r="E23" i="36"/>
  <c r="F23" i="36" s="1"/>
  <c r="J14" i="42" s="1"/>
  <c r="K22" i="36"/>
  <c r="E22" i="36"/>
  <c r="F22" i="36" s="1"/>
  <c r="I14" i="42" s="1"/>
  <c r="K21" i="36"/>
  <c r="E21" i="36"/>
  <c r="F21" i="36" s="1"/>
  <c r="H14" i="42" s="1"/>
  <c r="K20" i="36"/>
  <c r="E20" i="36"/>
  <c r="F20" i="36" s="1"/>
  <c r="G14" i="42" s="1"/>
  <c r="K19" i="36"/>
  <c r="E19" i="36"/>
  <c r="F19" i="36" s="1"/>
  <c r="F14" i="42" s="1"/>
  <c r="E41" i="35"/>
  <c r="E40" i="35"/>
  <c r="E39" i="35"/>
  <c r="E38" i="35"/>
  <c r="E37" i="35"/>
  <c r="E36" i="35"/>
  <c r="E35" i="35"/>
  <c r="E34" i="35"/>
  <c r="E33" i="35"/>
  <c r="E32" i="35"/>
  <c r="E31" i="35"/>
  <c r="E30" i="35"/>
  <c r="E29" i="35"/>
  <c r="E28" i="35"/>
  <c r="E27" i="35"/>
  <c r="E26" i="35"/>
  <c r="E25" i="35"/>
  <c r="E24" i="35"/>
  <c r="E23" i="35"/>
  <c r="E22" i="35"/>
  <c r="E21" i="35"/>
  <c r="E20" i="35"/>
  <c r="E19" i="35"/>
  <c r="E18" i="35"/>
  <c r="E17" i="35"/>
  <c r="E16" i="35"/>
  <c r="E15" i="35"/>
  <c r="E14" i="35"/>
  <c r="E13" i="35"/>
  <c r="E12" i="35"/>
  <c r="K127" i="34"/>
  <c r="J127" i="34"/>
  <c r="I127" i="34"/>
  <c r="H127" i="34"/>
  <c r="G127" i="34"/>
  <c r="K126" i="34"/>
  <c r="J126" i="34"/>
  <c r="I126" i="34"/>
  <c r="H126" i="34"/>
  <c r="G126" i="34"/>
  <c r="AU89" i="34"/>
  <c r="AT89" i="34"/>
  <c r="AS89" i="34"/>
  <c r="AR89" i="34"/>
  <c r="AQ89" i="34"/>
  <c r="AP89" i="34"/>
  <c r="AO89" i="34"/>
  <c r="AN89" i="34"/>
  <c r="AM89" i="34"/>
  <c r="AL89" i="34"/>
  <c r="AK89" i="34"/>
  <c r="AJ89" i="34"/>
  <c r="AI89" i="34"/>
  <c r="AH89" i="34"/>
  <c r="AG89" i="34"/>
  <c r="AF89" i="34"/>
  <c r="AE89" i="34"/>
  <c r="AD89" i="34"/>
  <c r="AC89" i="34"/>
  <c r="AB89" i="34"/>
  <c r="AA89" i="34"/>
  <c r="Z89" i="34"/>
  <c r="Y89" i="34"/>
  <c r="X89" i="34"/>
  <c r="W89" i="34"/>
  <c r="V89" i="34"/>
  <c r="U89" i="34"/>
  <c r="T89" i="34"/>
  <c r="S89" i="34"/>
  <c r="R89" i="34"/>
  <c r="P89" i="34"/>
  <c r="O89" i="34"/>
  <c r="N89" i="34"/>
  <c r="M89" i="34"/>
  <c r="L89" i="34"/>
  <c r="AU88" i="34"/>
  <c r="AT88" i="34"/>
  <c r="AS88" i="34"/>
  <c r="AR88" i="34"/>
  <c r="AQ88" i="34"/>
  <c r="AP88" i="34"/>
  <c r="AO88" i="34"/>
  <c r="AN88" i="34"/>
  <c r="AM88" i="34"/>
  <c r="AL88" i="34"/>
  <c r="AK88" i="34"/>
  <c r="AJ88" i="34"/>
  <c r="AI88" i="34"/>
  <c r="AH88" i="34"/>
  <c r="AG88" i="34"/>
  <c r="AF88" i="34"/>
  <c r="AE88" i="34"/>
  <c r="AD88" i="34"/>
  <c r="AC88" i="34"/>
  <c r="AB88" i="34"/>
  <c r="AA88" i="34"/>
  <c r="Z88" i="34"/>
  <c r="Y88" i="34"/>
  <c r="X88" i="34"/>
  <c r="W88" i="34"/>
  <c r="V88" i="34"/>
  <c r="U88" i="34"/>
  <c r="T88" i="34"/>
  <c r="S88" i="34"/>
  <c r="R88" i="34"/>
  <c r="P88" i="34"/>
  <c r="O88" i="34"/>
  <c r="N88" i="34"/>
  <c r="M88" i="34"/>
  <c r="L88" i="34"/>
  <c r="AU87" i="34"/>
  <c r="AT87" i="34"/>
  <c r="AS87" i="34"/>
  <c r="AR87" i="34"/>
  <c r="AQ87" i="34"/>
  <c r="AP87" i="34"/>
  <c r="AO87" i="34"/>
  <c r="AN87" i="34"/>
  <c r="AM87" i="34"/>
  <c r="AL87" i="34"/>
  <c r="AK87" i="34"/>
  <c r="AJ87" i="34"/>
  <c r="AI87" i="34"/>
  <c r="AH87" i="34"/>
  <c r="AG87" i="34"/>
  <c r="AF87" i="34"/>
  <c r="AE87" i="34"/>
  <c r="AD87" i="34"/>
  <c r="AC87" i="34"/>
  <c r="AB87" i="34"/>
  <c r="AA87" i="34"/>
  <c r="Z87" i="34"/>
  <c r="Y87" i="34"/>
  <c r="X87" i="34"/>
  <c r="W87" i="34"/>
  <c r="V87" i="34"/>
  <c r="U87" i="34"/>
  <c r="T87" i="34"/>
  <c r="S87" i="34"/>
  <c r="R87" i="34"/>
  <c r="P87" i="34"/>
  <c r="O87" i="34"/>
  <c r="N87" i="34"/>
  <c r="M87" i="34"/>
  <c r="L87" i="34"/>
  <c r="AU86" i="34"/>
  <c r="AT86" i="34"/>
  <c r="AS86" i="34"/>
  <c r="AR86" i="34"/>
  <c r="AQ86" i="34"/>
  <c r="AP86" i="34"/>
  <c r="AO86" i="34"/>
  <c r="AN86" i="34"/>
  <c r="AM86" i="34"/>
  <c r="AL86" i="34"/>
  <c r="AK86" i="34"/>
  <c r="AJ86" i="34"/>
  <c r="AI86" i="34"/>
  <c r="AH86" i="34"/>
  <c r="AG86" i="34"/>
  <c r="AF86" i="34"/>
  <c r="AE86" i="34"/>
  <c r="AD86" i="34"/>
  <c r="AC86" i="34"/>
  <c r="AB86" i="34"/>
  <c r="AA86" i="34"/>
  <c r="Z86" i="34"/>
  <c r="Y86" i="34"/>
  <c r="X86" i="34"/>
  <c r="W86" i="34"/>
  <c r="V86" i="34"/>
  <c r="U86" i="34"/>
  <c r="T86" i="34"/>
  <c r="S86" i="34"/>
  <c r="R86" i="34"/>
  <c r="P86" i="34"/>
  <c r="O86" i="34"/>
  <c r="N86" i="34"/>
  <c r="M86" i="34"/>
  <c r="L86" i="34"/>
  <c r="AU85" i="34"/>
  <c r="AT85" i="34"/>
  <c r="AS85" i="34"/>
  <c r="AR85" i="34"/>
  <c r="AQ85" i="34"/>
  <c r="AP85" i="34"/>
  <c r="AO85" i="34"/>
  <c r="AN85" i="34"/>
  <c r="AM85" i="34"/>
  <c r="AL85" i="34"/>
  <c r="AK85" i="34"/>
  <c r="AJ85" i="34"/>
  <c r="AI85" i="34"/>
  <c r="AH85" i="34"/>
  <c r="AG85" i="34"/>
  <c r="AF85" i="34"/>
  <c r="AE85" i="34"/>
  <c r="AD85" i="34"/>
  <c r="AC85" i="34"/>
  <c r="AB85" i="34"/>
  <c r="AA85" i="34"/>
  <c r="Z85" i="34"/>
  <c r="Y85" i="34"/>
  <c r="X85" i="34"/>
  <c r="W85" i="34"/>
  <c r="V85" i="34"/>
  <c r="U85" i="34"/>
  <c r="T85" i="34"/>
  <c r="S85" i="34"/>
  <c r="R85" i="34"/>
  <c r="P85" i="34"/>
  <c r="O85" i="34"/>
  <c r="N85" i="34"/>
  <c r="M85" i="34"/>
  <c r="L85" i="34"/>
  <c r="AU84" i="34"/>
  <c r="AT84" i="34"/>
  <c r="AS84" i="34"/>
  <c r="AR84" i="34"/>
  <c r="AQ84" i="34"/>
  <c r="AP84" i="34"/>
  <c r="AO84" i="34"/>
  <c r="AN84" i="34"/>
  <c r="AM84" i="34"/>
  <c r="AL84" i="34"/>
  <c r="AK84" i="34"/>
  <c r="AJ84" i="34"/>
  <c r="AI84" i="34"/>
  <c r="AH84" i="34"/>
  <c r="AG84" i="34"/>
  <c r="AF84" i="34"/>
  <c r="AE84" i="34"/>
  <c r="AD84" i="34"/>
  <c r="AC84" i="34"/>
  <c r="AB84" i="34"/>
  <c r="AA84" i="34"/>
  <c r="Z84" i="34"/>
  <c r="Y84" i="34"/>
  <c r="X84" i="34"/>
  <c r="W84" i="34"/>
  <c r="V84" i="34"/>
  <c r="U84" i="34"/>
  <c r="T84" i="34"/>
  <c r="S84" i="34"/>
  <c r="R84" i="34"/>
  <c r="P84" i="34"/>
  <c r="O84" i="34"/>
  <c r="N84" i="34"/>
  <c r="M84" i="34"/>
  <c r="L84" i="34"/>
  <c r="AU83" i="34"/>
  <c r="AT83" i="34"/>
  <c r="AS83" i="34"/>
  <c r="AR83" i="34"/>
  <c r="AQ83" i="34"/>
  <c r="AP83" i="34"/>
  <c r="AO83" i="34"/>
  <c r="AN83" i="34"/>
  <c r="AM83" i="34"/>
  <c r="AL83" i="34"/>
  <c r="AK83" i="34"/>
  <c r="AJ83" i="34"/>
  <c r="AI83" i="34"/>
  <c r="AH83" i="34"/>
  <c r="AG83" i="34"/>
  <c r="AF83" i="34"/>
  <c r="AE83" i="34"/>
  <c r="AD83" i="34"/>
  <c r="AC83" i="34"/>
  <c r="AB83" i="34"/>
  <c r="AA83" i="34"/>
  <c r="Z83" i="34"/>
  <c r="Y83" i="34"/>
  <c r="X83" i="34"/>
  <c r="W83" i="34"/>
  <c r="V83" i="34"/>
  <c r="U83" i="34"/>
  <c r="T83" i="34"/>
  <c r="S83" i="34"/>
  <c r="R83" i="34"/>
  <c r="P83" i="34"/>
  <c r="O83" i="34"/>
  <c r="N83" i="34"/>
  <c r="M83" i="34"/>
  <c r="L83" i="34"/>
  <c r="AU82" i="34"/>
  <c r="AT82" i="34"/>
  <c r="AS82" i="34"/>
  <c r="AR82" i="34"/>
  <c r="AQ82" i="34"/>
  <c r="AP82" i="34"/>
  <c r="AO82" i="34"/>
  <c r="AN82" i="34"/>
  <c r="AM82" i="34"/>
  <c r="AL82" i="34"/>
  <c r="AK82" i="34"/>
  <c r="AJ82" i="34"/>
  <c r="AI82" i="34"/>
  <c r="AH82" i="34"/>
  <c r="AG82" i="34"/>
  <c r="AF82" i="34"/>
  <c r="AE82" i="34"/>
  <c r="AD82" i="34"/>
  <c r="AC82" i="34"/>
  <c r="AB82" i="34"/>
  <c r="AA82" i="34"/>
  <c r="Z82" i="34"/>
  <c r="Y82" i="34"/>
  <c r="X82" i="34"/>
  <c r="W82" i="34"/>
  <c r="V82" i="34"/>
  <c r="U82" i="34"/>
  <c r="T82" i="34"/>
  <c r="S82" i="34"/>
  <c r="R82" i="34"/>
  <c r="P82" i="34"/>
  <c r="O82" i="34"/>
  <c r="N82" i="34"/>
  <c r="M82" i="34"/>
  <c r="L82" i="34"/>
  <c r="AU81" i="34"/>
  <c r="AT81" i="34"/>
  <c r="AS81" i="34"/>
  <c r="AR81" i="34"/>
  <c r="AQ81" i="34"/>
  <c r="AP81" i="34"/>
  <c r="AO81" i="34"/>
  <c r="AN81" i="34"/>
  <c r="AM81" i="34"/>
  <c r="AL81" i="34"/>
  <c r="AK81" i="34"/>
  <c r="AJ81" i="34"/>
  <c r="AI81" i="34"/>
  <c r="AH81" i="34"/>
  <c r="AG81" i="34"/>
  <c r="AF81" i="34"/>
  <c r="AE81" i="34"/>
  <c r="AD81" i="34"/>
  <c r="AC81" i="34"/>
  <c r="AB81" i="34"/>
  <c r="AA81" i="34"/>
  <c r="Z81" i="34"/>
  <c r="Y81" i="34"/>
  <c r="X81" i="34"/>
  <c r="W81" i="34"/>
  <c r="V81" i="34"/>
  <c r="U81" i="34"/>
  <c r="T81" i="34"/>
  <c r="S81" i="34"/>
  <c r="R81" i="34"/>
  <c r="P81" i="34"/>
  <c r="O81" i="34"/>
  <c r="N81" i="34"/>
  <c r="M81" i="34"/>
  <c r="L81" i="34"/>
  <c r="AU80" i="34"/>
  <c r="AT80" i="34"/>
  <c r="AS80" i="34"/>
  <c r="AR80" i="34"/>
  <c r="AQ80" i="34"/>
  <c r="AP80" i="34"/>
  <c r="AO80" i="34"/>
  <c r="AN80" i="34"/>
  <c r="AM80" i="34"/>
  <c r="AL80" i="34"/>
  <c r="AK80" i="34"/>
  <c r="AJ80" i="34"/>
  <c r="AI80" i="34"/>
  <c r="AH80" i="34"/>
  <c r="AG80" i="34"/>
  <c r="AF80" i="34"/>
  <c r="AE80" i="34"/>
  <c r="AD80" i="34"/>
  <c r="AC80" i="34"/>
  <c r="AB80" i="34"/>
  <c r="AA80" i="34"/>
  <c r="Z80" i="34"/>
  <c r="Y80" i="34"/>
  <c r="X80" i="34"/>
  <c r="W80" i="34"/>
  <c r="V80" i="34"/>
  <c r="U80" i="34"/>
  <c r="T80" i="34"/>
  <c r="S80" i="34"/>
  <c r="R80" i="34"/>
  <c r="P80" i="34"/>
  <c r="O80" i="34"/>
  <c r="N80" i="34"/>
  <c r="M80" i="34"/>
  <c r="L80"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P79" i="34"/>
  <c r="O79" i="34"/>
  <c r="N79" i="34"/>
  <c r="M79" i="34"/>
  <c r="L79"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P78" i="34"/>
  <c r="O78" i="34"/>
  <c r="N78" i="34"/>
  <c r="M78" i="34"/>
  <c r="L78" i="34"/>
  <c r="AU77" i="34"/>
  <c r="AT77" i="34"/>
  <c r="AS77" i="34"/>
  <c r="AR77" i="34"/>
  <c r="AQ77" i="34"/>
  <c r="AP77" i="34"/>
  <c r="AO77" i="34"/>
  <c r="AN77" i="34"/>
  <c r="AM77" i="34"/>
  <c r="AL77" i="34"/>
  <c r="AK77" i="34"/>
  <c r="AJ77" i="34"/>
  <c r="AI77" i="34"/>
  <c r="AH77" i="34"/>
  <c r="AG77" i="34"/>
  <c r="AF77" i="34"/>
  <c r="AE77" i="34"/>
  <c r="AD77" i="34"/>
  <c r="AC77" i="34"/>
  <c r="AB77" i="34"/>
  <c r="AA77" i="34"/>
  <c r="Z77" i="34"/>
  <c r="Y77" i="34"/>
  <c r="X77" i="34"/>
  <c r="W77" i="34"/>
  <c r="V77" i="34"/>
  <c r="U77" i="34"/>
  <c r="T77" i="34"/>
  <c r="S77" i="34"/>
  <c r="R77" i="34"/>
  <c r="P77" i="34"/>
  <c r="O77" i="34"/>
  <c r="N77" i="34"/>
  <c r="M77" i="34"/>
  <c r="L77" i="34"/>
  <c r="AU76" i="34"/>
  <c r="AT76" i="34"/>
  <c r="AS76" i="34"/>
  <c r="AR76" i="34"/>
  <c r="AQ76" i="34"/>
  <c r="AP76" i="34"/>
  <c r="AO76" i="34"/>
  <c r="AN76" i="34"/>
  <c r="AM76" i="34"/>
  <c r="AL76" i="34"/>
  <c r="AK76" i="34"/>
  <c r="AJ76" i="34"/>
  <c r="AI76" i="34"/>
  <c r="AH76" i="34"/>
  <c r="AG76" i="34"/>
  <c r="AF76" i="34"/>
  <c r="AE76" i="34"/>
  <c r="AD76" i="34"/>
  <c r="AC76" i="34"/>
  <c r="AB76" i="34"/>
  <c r="AA76" i="34"/>
  <c r="Z76" i="34"/>
  <c r="Y76" i="34"/>
  <c r="X76" i="34"/>
  <c r="W76" i="34"/>
  <c r="V76" i="34"/>
  <c r="U76" i="34"/>
  <c r="T76" i="34"/>
  <c r="S76" i="34"/>
  <c r="R76" i="34"/>
  <c r="P76" i="34"/>
  <c r="O76" i="34"/>
  <c r="N76" i="34"/>
  <c r="M76" i="34"/>
  <c r="L76" i="34"/>
  <c r="AU75" i="34"/>
  <c r="AT75" i="34"/>
  <c r="AS75" i="34"/>
  <c r="AR75" i="34"/>
  <c r="AQ75" i="34"/>
  <c r="AP75" i="34"/>
  <c r="AO75" i="34"/>
  <c r="AN75" i="34"/>
  <c r="AM75" i="34"/>
  <c r="AL75" i="34"/>
  <c r="AK75" i="34"/>
  <c r="AJ75" i="34"/>
  <c r="AI75" i="34"/>
  <c r="AH75" i="34"/>
  <c r="AG75" i="34"/>
  <c r="AF75" i="34"/>
  <c r="AE75" i="34"/>
  <c r="AD75" i="34"/>
  <c r="AC75" i="34"/>
  <c r="AB75" i="34"/>
  <c r="AA75" i="34"/>
  <c r="Z75" i="34"/>
  <c r="Y75" i="34"/>
  <c r="X75" i="34"/>
  <c r="W75" i="34"/>
  <c r="V75" i="34"/>
  <c r="U75" i="34"/>
  <c r="T75" i="34"/>
  <c r="S75" i="34"/>
  <c r="R75" i="34"/>
  <c r="P75" i="34"/>
  <c r="O75" i="34"/>
  <c r="N75" i="34"/>
  <c r="M75" i="34"/>
  <c r="L75" i="34"/>
  <c r="AU74" i="34"/>
  <c r="AT74" i="34"/>
  <c r="AS74" i="34"/>
  <c r="AR74" i="34"/>
  <c r="AQ74" i="34"/>
  <c r="AP74" i="34"/>
  <c r="AO74" i="34"/>
  <c r="AN74" i="34"/>
  <c r="AM74" i="34"/>
  <c r="AL74" i="34"/>
  <c r="AK74" i="34"/>
  <c r="AJ74" i="34"/>
  <c r="AI74" i="34"/>
  <c r="AH74" i="34"/>
  <c r="AG74" i="34"/>
  <c r="AF74" i="34"/>
  <c r="AE74" i="34"/>
  <c r="AD74" i="34"/>
  <c r="AC74" i="34"/>
  <c r="AB74" i="34"/>
  <c r="AA74" i="34"/>
  <c r="Z74" i="34"/>
  <c r="Y74" i="34"/>
  <c r="X74" i="34"/>
  <c r="W74" i="34"/>
  <c r="V74" i="34"/>
  <c r="U74" i="34"/>
  <c r="T74" i="34"/>
  <c r="S74" i="34"/>
  <c r="R74" i="34"/>
  <c r="P74" i="34"/>
  <c r="O74" i="34"/>
  <c r="N74" i="34"/>
  <c r="M74" i="34"/>
  <c r="L74" i="34"/>
  <c r="AU73" i="34"/>
  <c r="AT73" i="34"/>
  <c r="AS73" i="34"/>
  <c r="AR73" i="34"/>
  <c r="AQ73" i="34"/>
  <c r="AP73" i="34"/>
  <c r="AO73" i="34"/>
  <c r="AN73" i="34"/>
  <c r="AM73" i="34"/>
  <c r="AL73" i="34"/>
  <c r="AK73" i="34"/>
  <c r="AJ73" i="34"/>
  <c r="AI73" i="34"/>
  <c r="AH73" i="34"/>
  <c r="AG73" i="34"/>
  <c r="AF73" i="34"/>
  <c r="AE73" i="34"/>
  <c r="AD73" i="34"/>
  <c r="AC73" i="34"/>
  <c r="AB73" i="34"/>
  <c r="AA73" i="34"/>
  <c r="Z73" i="34"/>
  <c r="Y73" i="34"/>
  <c r="X73" i="34"/>
  <c r="W73" i="34"/>
  <c r="V73" i="34"/>
  <c r="U73" i="34"/>
  <c r="T73" i="34"/>
  <c r="S73" i="34"/>
  <c r="R73" i="34"/>
  <c r="P73" i="34"/>
  <c r="O73" i="34"/>
  <c r="N73" i="34"/>
  <c r="M73" i="34"/>
  <c r="L73" i="34"/>
  <c r="AU72" i="34"/>
  <c r="AT72" i="34"/>
  <c r="AS72" i="34"/>
  <c r="AR72" i="34"/>
  <c r="AQ72" i="34"/>
  <c r="AP72" i="34"/>
  <c r="AO72" i="34"/>
  <c r="AN72" i="34"/>
  <c r="AM72" i="34"/>
  <c r="AL72" i="34"/>
  <c r="AK72" i="34"/>
  <c r="AJ72" i="34"/>
  <c r="AI72" i="34"/>
  <c r="AH72" i="34"/>
  <c r="AG72" i="34"/>
  <c r="AF72" i="34"/>
  <c r="AE72" i="34"/>
  <c r="AD72" i="34"/>
  <c r="AC72" i="34"/>
  <c r="AB72" i="34"/>
  <c r="AA72" i="34"/>
  <c r="Z72" i="34"/>
  <c r="Y72" i="34"/>
  <c r="X72" i="34"/>
  <c r="W72" i="34"/>
  <c r="V72" i="34"/>
  <c r="U72" i="34"/>
  <c r="T72" i="34"/>
  <c r="S72" i="34"/>
  <c r="R72" i="34"/>
  <c r="P72" i="34"/>
  <c r="O72" i="34"/>
  <c r="N72" i="34"/>
  <c r="M72" i="34"/>
  <c r="L72" i="34"/>
  <c r="AU71" i="34"/>
  <c r="AT71" i="34"/>
  <c r="AS71" i="34"/>
  <c r="AR71" i="34"/>
  <c r="AQ71" i="34"/>
  <c r="AP71" i="34"/>
  <c r="AO71" i="34"/>
  <c r="AN71" i="34"/>
  <c r="AM71" i="34"/>
  <c r="AL71" i="34"/>
  <c r="AK71" i="34"/>
  <c r="AJ71" i="34"/>
  <c r="AI71" i="34"/>
  <c r="AH71" i="34"/>
  <c r="AG71" i="34"/>
  <c r="AF71" i="34"/>
  <c r="AE71" i="34"/>
  <c r="AD71" i="34"/>
  <c r="AC71" i="34"/>
  <c r="AB71" i="34"/>
  <c r="AA71" i="34"/>
  <c r="Z71" i="34"/>
  <c r="Y71" i="34"/>
  <c r="X71" i="34"/>
  <c r="W71" i="34"/>
  <c r="V71" i="34"/>
  <c r="U71" i="34"/>
  <c r="T71" i="34"/>
  <c r="S71" i="34"/>
  <c r="R71" i="34"/>
  <c r="P71" i="34"/>
  <c r="O71" i="34"/>
  <c r="N71" i="34"/>
  <c r="M71" i="34"/>
  <c r="L71" i="34"/>
  <c r="AU70" i="34"/>
  <c r="AT70" i="34"/>
  <c r="AS70" i="34"/>
  <c r="AR70" i="34"/>
  <c r="AQ70" i="34"/>
  <c r="AP70" i="34"/>
  <c r="AO70" i="34"/>
  <c r="AN70" i="34"/>
  <c r="AM70" i="34"/>
  <c r="AL70" i="34"/>
  <c r="AK70" i="34"/>
  <c r="AJ70" i="34"/>
  <c r="AI70" i="34"/>
  <c r="AH70" i="34"/>
  <c r="AG70" i="34"/>
  <c r="AF70" i="34"/>
  <c r="AE70" i="34"/>
  <c r="AD70" i="34"/>
  <c r="AC70" i="34"/>
  <c r="AB70" i="34"/>
  <c r="AA70" i="34"/>
  <c r="Z70" i="34"/>
  <c r="Y70" i="34"/>
  <c r="X70" i="34"/>
  <c r="W70" i="34"/>
  <c r="V70" i="34"/>
  <c r="U70" i="34"/>
  <c r="T70" i="34"/>
  <c r="S70" i="34"/>
  <c r="R70" i="34"/>
  <c r="P70" i="34"/>
  <c r="O70" i="34"/>
  <c r="N70" i="34"/>
  <c r="M70" i="34"/>
  <c r="L70" i="34"/>
  <c r="AU69" i="34"/>
  <c r="AT69" i="34"/>
  <c r="AS69" i="34"/>
  <c r="AR69" i="34"/>
  <c r="AQ69" i="34"/>
  <c r="AP69" i="34"/>
  <c r="AO69" i="34"/>
  <c r="AN69" i="34"/>
  <c r="AM69" i="34"/>
  <c r="AL69" i="34"/>
  <c r="AK69" i="34"/>
  <c r="AJ69" i="34"/>
  <c r="AI69" i="34"/>
  <c r="AH69" i="34"/>
  <c r="AG69" i="34"/>
  <c r="AF69" i="34"/>
  <c r="AE69" i="34"/>
  <c r="AD69" i="34"/>
  <c r="AC69" i="34"/>
  <c r="AB69" i="34"/>
  <c r="AA69" i="34"/>
  <c r="Z69" i="34"/>
  <c r="Y69" i="34"/>
  <c r="X69" i="34"/>
  <c r="W69" i="34"/>
  <c r="V69" i="34"/>
  <c r="U69" i="34"/>
  <c r="T69" i="34"/>
  <c r="S69" i="34"/>
  <c r="R69" i="34"/>
  <c r="P69" i="34"/>
  <c r="O69" i="34"/>
  <c r="N69" i="34"/>
  <c r="M69" i="34"/>
  <c r="L69" i="34"/>
  <c r="AU68" i="34"/>
  <c r="AT68" i="34"/>
  <c r="AS68" i="34"/>
  <c r="AR68" i="34"/>
  <c r="AQ68" i="34"/>
  <c r="AP68" i="34"/>
  <c r="AO68" i="34"/>
  <c r="AN68" i="34"/>
  <c r="AM68" i="34"/>
  <c r="AL68" i="34"/>
  <c r="AK68" i="34"/>
  <c r="AJ68" i="34"/>
  <c r="AI68" i="34"/>
  <c r="AH68" i="34"/>
  <c r="AG68" i="34"/>
  <c r="AF68" i="34"/>
  <c r="AE68" i="34"/>
  <c r="AD68" i="34"/>
  <c r="AC68" i="34"/>
  <c r="AB68" i="34"/>
  <c r="AA68" i="34"/>
  <c r="Z68" i="34"/>
  <c r="Y68" i="34"/>
  <c r="X68" i="34"/>
  <c r="W68" i="34"/>
  <c r="V68" i="34"/>
  <c r="U68" i="34"/>
  <c r="T68" i="34"/>
  <c r="S68" i="34"/>
  <c r="R68" i="34"/>
  <c r="P68" i="34"/>
  <c r="O68" i="34"/>
  <c r="N68" i="34"/>
  <c r="M68" i="34"/>
  <c r="L68" i="34"/>
  <c r="AU67" i="34"/>
  <c r="AT67" i="34"/>
  <c r="AS67" i="34"/>
  <c r="AR67" i="34"/>
  <c r="AQ67" i="34"/>
  <c r="AP67" i="34"/>
  <c r="AO67" i="34"/>
  <c r="AN67" i="34"/>
  <c r="AM67" i="34"/>
  <c r="AL67" i="34"/>
  <c r="AK67" i="34"/>
  <c r="AJ67" i="34"/>
  <c r="AI67" i="34"/>
  <c r="AH67" i="34"/>
  <c r="AG67" i="34"/>
  <c r="AF67" i="34"/>
  <c r="AE67" i="34"/>
  <c r="AD67" i="34"/>
  <c r="AC67" i="34"/>
  <c r="AB67" i="34"/>
  <c r="AA67" i="34"/>
  <c r="Z67" i="34"/>
  <c r="Y67" i="34"/>
  <c r="X67" i="34"/>
  <c r="W67" i="34"/>
  <c r="V67" i="34"/>
  <c r="U67" i="34"/>
  <c r="T67" i="34"/>
  <c r="S67" i="34"/>
  <c r="R67" i="34"/>
  <c r="P67" i="34"/>
  <c r="O67" i="34"/>
  <c r="N67" i="34"/>
  <c r="M67" i="34"/>
  <c r="L67" i="34"/>
  <c r="AU66" i="34"/>
  <c r="AT66" i="34"/>
  <c r="AS66" i="34"/>
  <c r="AR66" i="34"/>
  <c r="AQ66" i="34"/>
  <c r="AP66" i="34"/>
  <c r="AO66" i="34"/>
  <c r="AN66" i="34"/>
  <c r="AM66" i="34"/>
  <c r="AL66" i="34"/>
  <c r="AK66" i="34"/>
  <c r="AJ66" i="34"/>
  <c r="AI66" i="34"/>
  <c r="AH66" i="34"/>
  <c r="AG66" i="34"/>
  <c r="AF66" i="34"/>
  <c r="AE66" i="34"/>
  <c r="AD66" i="34"/>
  <c r="AC66" i="34"/>
  <c r="AB66" i="34"/>
  <c r="AA66" i="34"/>
  <c r="Z66" i="34"/>
  <c r="Y66" i="34"/>
  <c r="X66" i="34"/>
  <c r="W66" i="34"/>
  <c r="V66" i="34"/>
  <c r="U66" i="34"/>
  <c r="T66" i="34"/>
  <c r="S66" i="34"/>
  <c r="R66" i="34"/>
  <c r="P66" i="34"/>
  <c r="O66" i="34"/>
  <c r="N66" i="34"/>
  <c r="M66" i="34"/>
  <c r="L66" i="34"/>
  <c r="AU65" i="34"/>
  <c r="AT65" i="34"/>
  <c r="AS65" i="34"/>
  <c r="AR65" i="34"/>
  <c r="AQ65" i="34"/>
  <c r="AP65" i="34"/>
  <c r="AO65" i="34"/>
  <c r="AN65" i="34"/>
  <c r="AM65" i="34"/>
  <c r="AL65" i="34"/>
  <c r="AK65" i="34"/>
  <c r="AJ65" i="34"/>
  <c r="AI65" i="34"/>
  <c r="AH65" i="34"/>
  <c r="AG65" i="34"/>
  <c r="AF65" i="34"/>
  <c r="AE65" i="34"/>
  <c r="AD65" i="34"/>
  <c r="AC65" i="34"/>
  <c r="AB65" i="34"/>
  <c r="AA65" i="34"/>
  <c r="Z65" i="34"/>
  <c r="Y65" i="34"/>
  <c r="X65" i="34"/>
  <c r="W65" i="34"/>
  <c r="V65" i="34"/>
  <c r="U65" i="34"/>
  <c r="T65" i="34"/>
  <c r="S65" i="34"/>
  <c r="R65" i="34"/>
  <c r="P65" i="34"/>
  <c r="O65" i="34"/>
  <c r="N65" i="34"/>
  <c r="M65" i="34"/>
  <c r="L65" i="34"/>
  <c r="AU64" i="34"/>
  <c r="AT64" i="34"/>
  <c r="AS64" i="34"/>
  <c r="AR64" i="34"/>
  <c r="AQ64" i="34"/>
  <c r="AP64" i="34"/>
  <c r="AO64" i="34"/>
  <c r="AN64" i="34"/>
  <c r="AM64" i="34"/>
  <c r="AL64" i="34"/>
  <c r="AK64" i="34"/>
  <c r="AJ64" i="34"/>
  <c r="AI64" i="34"/>
  <c r="AH64" i="34"/>
  <c r="AG64" i="34"/>
  <c r="AF64" i="34"/>
  <c r="AE64" i="34"/>
  <c r="AD64" i="34"/>
  <c r="AC64" i="34"/>
  <c r="AB64" i="34"/>
  <c r="AA64" i="34"/>
  <c r="Z64" i="34"/>
  <c r="Y64" i="34"/>
  <c r="X64" i="34"/>
  <c r="W64" i="34"/>
  <c r="V64" i="34"/>
  <c r="U64" i="34"/>
  <c r="T64" i="34"/>
  <c r="S64" i="34"/>
  <c r="R64" i="34"/>
  <c r="P64" i="34"/>
  <c r="O64" i="34"/>
  <c r="N64" i="34"/>
  <c r="M64" i="34"/>
  <c r="L64" i="34"/>
  <c r="AU63" i="34"/>
  <c r="AT63" i="34"/>
  <c r="AS63" i="34"/>
  <c r="AR63" i="34"/>
  <c r="AQ63" i="34"/>
  <c r="AP63" i="34"/>
  <c r="AO63" i="34"/>
  <c r="AN63" i="34"/>
  <c r="AM63" i="34"/>
  <c r="AL63" i="34"/>
  <c r="AK63" i="34"/>
  <c r="AJ63" i="34"/>
  <c r="AI63" i="34"/>
  <c r="AH63" i="34"/>
  <c r="AG63" i="34"/>
  <c r="AF63" i="34"/>
  <c r="AE63" i="34"/>
  <c r="AD63" i="34"/>
  <c r="AC63" i="34"/>
  <c r="AB63" i="34"/>
  <c r="AA63" i="34"/>
  <c r="Z63" i="34"/>
  <c r="Y63" i="34"/>
  <c r="X63" i="34"/>
  <c r="W63" i="34"/>
  <c r="V63" i="34"/>
  <c r="U63" i="34"/>
  <c r="T63" i="34"/>
  <c r="S63" i="34"/>
  <c r="R63" i="34"/>
  <c r="P63" i="34"/>
  <c r="O63" i="34"/>
  <c r="N63" i="34"/>
  <c r="M63" i="34"/>
  <c r="L63" i="34"/>
  <c r="AU62" i="34"/>
  <c r="AT62" i="34"/>
  <c r="AS62" i="34"/>
  <c r="AR62" i="34"/>
  <c r="AQ62" i="34"/>
  <c r="AP62" i="34"/>
  <c r="AO62" i="34"/>
  <c r="AN62" i="34"/>
  <c r="AM62" i="34"/>
  <c r="AL62" i="34"/>
  <c r="AK62" i="34"/>
  <c r="AJ62" i="34"/>
  <c r="AI62" i="34"/>
  <c r="AH62" i="34"/>
  <c r="AG62" i="34"/>
  <c r="AF62" i="34"/>
  <c r="AE62" i="34"/>
  <c r="AD62" i="34"/>
  <c r="AC62" i="34"/>
  <c r="AB62" i="34"/>
  <c r="AA62" i="34"/>
  <c r="Z62" i="34"/>
  <c r="Y62" i="34"/>
  <c r="X62" i="34"/>
  <c r="W62" i="34"/>
  <c r="V62" i="34"/>
  <c r="U62" i="34"/>
  <c r="T62" i="34"/>
  <c r="S62" i="34"/>
  <c r="R62" i="34"/>
  <c r="P62" i="34"/>
  <c r="O62" i="34"/>
  <c r="N62" i="34"/>
  <c r="M62" i="34"/>
  <c r="L62" i="34"/>
  <c r="AU61" i="34"/>
  <c r="AT61" i="34"/>
  <c r="AS61" i="34"/>
  <c r="AR61" i="34"/>
  <c r="AQ61" i="34"/>
  <c r="AP61" i="34"/>
  <c r="AO61" i="34"/>
  <c r="AN61" i="34"/>
  <c r="AM61" i="34"/>
  <c r="AL61" i="34"/>
  <c r="AK61" i="34"/>
  <c r="AJ61" i="34"/>
  <c r="AI61" i="34"/>
  <c r="AH61" i="34"/>
  <c r="AG61" i="34"/>
  <c r="AF61" i="34"/>
  <c r="AE61" i="34"/>
  <c r="AD61" i="34"/>
  <c r="AC61" i="34"/>
  <c r="AB61" i="34"/>
  <c r="AA61" i="34"/>
  <c r="Z61" i="34"/>
  <c r="Y61" i="34"/>
  <c r="X61" i="34"/>
  <c r="W61" i="34"/>
  <c r="V61" i="34"/>
  <c r="U61" i="34"/>
  <c r="T61" i="34"/>
  <c r="S61" i="34"/>
  <c r="R61" i="34"/>
  <c r="P61" i="34"/>
  <c r="O61" i="34"/>
  <c r="N61" i="34"/>
  <c r="M61" i="34"/>
  <c r="L61" i="34"/>
  <c r="AU60" i="34"/>
  <c r="AT60" i="34"/>
  <c r="AS60" i="34"/>
  <c r="AR60" i="34"/>
  <c r="AQ60" i="34"/>
  <c r="AP60" i="34"/>
  <c r="AO60" i="34"/>
  <c r="AN60" i="34"/>
  <c r="AM60" i="34"/>
  <c r="AL60" i="34"/>
  <c r="AK60" i="34"/>
  <c r="AJ60" i="34"/>
  <c r="AI60" i="34"/>
  <c r="AH60" i="34"/>
  <c r="AG60" i="34"/>
  <c r="AF60" i="34"/>
  <c r="AE60" i="34"/>
  <c r="AD60" i="34"/>
  <c r="AC60" i="34"/>
  <c r="AB60" i="34"/>
  <c r="AA60" i="34"/>
  <c r="Z60" i="34"/>
  <c r="Y60" i="34"/>
  <c r="X60" i="34"/>
  <c r="W60" i="34"/>
  <c r="V60" i="34"/>
  <c r="U60" i="34"/>
  <c r="T60" i="34"/>
  <c r="S60" i="34"/>
  <c r="R60" i="34"/>
  <c r="P60" i="34"/>
  <c r="O60" i="34"/>
  <c r="N60" i="34"/>
  <c r="M60" i="34"/>
  <c r="L60" i="34"/>
  <c r="K13" i="34"/>
  <c r="J13" i="34"/>
  <c r="I13" i="34"/>
  <c r="H13" i="34"/>
  <c r="G13" i="34"/>
  <c r="K11" i="34"/>
  <c r="J11" i="34"/>
  <c r="I11" i="34"/>
  <c r="H11" i="34"/>
  <c r="G11" i="34"/>
  <c r="U24" i="33"/>
  <c r="G160" i="34" s="1"/>
  <c r="S24" i="33"/>
  <c r="J153" i="34" s="1"/>
  <c r="F23" i="33"/>
  <c r="G138" i="34" s="1"/>
  <c r="AI11" i="33"/>
  <c r="AH11" i="33"/>
  <c r="AG11" i="33"/>
  <c r="AF11" i="33"/>
  <c r="AE11" i="33"/>
  <c r="AI10" i="33"/>
  <c r="AH10" i="33"/>
  <c r="AG10" i="33"/>
  <c r="AF10" i="33"/>
  <c r="AE10" i="33"/>
  <c r="AJ9" i="33"/>
  <c r="AI110" i="32"/>
  <c r="AH110" i="32"/>
  <c r="AG110" i="32"/>
  <c r="AF110" i="32"/>
  <c r="AE110" i="32"/>
  <c r="AD110" i="32"/>
  <c r="AD24" i="33" s="1"/>
  <c r="K167" i="34" s="1"/>
  <c r="AC110" i="32"/>
  <c r="AC24" i="33" s="1"/>
  <c r="J167" i="34" s="1"/>
  <c r="AB110" i="32"/>
  <c r="AB24" i="33" s="1"/>
  <c r="I167" i="34" s="1"/>
  <c r="AA110" i="32"/>
  <c r="AA24" i="33" s="1"/>
  <c r="H167" i="34" s="1"/>
  <c r="Z110" i="32"/>
  <c r="Z24" i="33" s="1"/>
  <c r="G167" i="34" s="1"/>
  <c r="Y110" i="32"/>
  <c r="Y24" i="33" s="1"/>
  <c r="K160" i="34" s="1"/>
  <c r="X110" i="32"/>
  <c r="X24" i="33" s="1"/>
  <c r="J160" i="34" s="1"/>
  <c r="W110" i="32"/>
  <c r="W24" i="33" s="1"/>
  <c r="I160" i="34" s="1"/>
  <c r="V110" i="32"/>
  <c r="V24" i="33" s="1"/>
  <c r="H160" i="34" s="1"/>
  <c r="U110" i="32"/>
  <c r="T110" i="32"/>
  <c r="T24" i="33" s="1"/>
  <c r="K153" i="34" s="1"/>
  <c r="S110" i="32"/>
  <c r="R110" i="32"/>
  <c r="R24" i="33" s="1"/>
  <c r="I153" i="34" s="1"/>
  <c r="Q110" i="32"/>
  <c r="Q24" i="33" s="1"/>
  <c r="H153" i="34" s="1"/>
  <c r="P110" i="32"/>
  <c r="P24" i="33" s="1"/>
  <c r="G153" i="34" s="1"/>
  <c r="O110" i="32"/>
  <c r="O24" i="33" s="1"/>
  <c r="K146" i="34" s="1"/>
  <c r="N110" i="32"/>
  <c r="N24" i="33" s="1"/>
  <c r="J146" i="34" s="1"/>
  <c r="M110" i="32"/>
  <c r="M24" i="33" s="1"/>
  <c r="I146" i="34" s="1"/>
  <c r="L110" i="32"/>
  <c r="L24" i="33" s="1"/>
  <c r="H146" i="34" s="1"/>
  <c r="K110" i="32"/>
  <c r="K24" i="33" s="1"/>
  <c r="G146" i="34" s="1"/>
  <c r="J110" i="32"/>
  <c r="J24" i="33" s="1"/>
  <c r="K139" i="34" s="1"/>
  <c r="I110" i="32"/>
  <c r="I24" i="33" s="1"/>
  <c r="J139" i="34" s="1"/>
  <c r="H110" i="32"/>
  <c r="H24" i="33" s="1"/>
  <c r="I139" i="34" s="1"/>
  <c r="G110" i="32"/>
  <c r="G24" i="33" s="1"/>
  <c r="H139" i="34" s="1"/>
  <c r="F110" i="32"/>
  <c r="F24" i="33" s="1"/>
  <c r="AE8" i="32"/>
  <c r="AF8" i="32" s="1"/>
  <c r="AG8" i="32" s="1"/>
  <c r="AH8" i="32" s="1"/>
  <c r="AI8" i="32" s="1"/>
  <c r="D218" i="30"/>
  <c r="D219" i="30" s="1"/>
  <c r="D220" i="30" s="1"/>
  <c r="D221" i="30" s="1"/>
  <c r="D222" i="30" s="1"/>
  <c r="D223" i="30" s="1"/>
  <c r="D224" i="30" s="1"/>
  <c r="D225" i="30" s="1"/>
  <c r="D226" i="30" s="1"/>
  <c r="D227" i="30" s="1"/>
  <c r="D228" i="30" s="1"/>
  <c r="D229" i="30" s="1"/>
  <c r="D230" i="30" s="1"/>
  <c r="D231" i="30" s="1"/>
  <c r="D232" i="30" s="1"/>
  <c r="D213" i="30"/>
  <c r="D214" i="30" s="1"/>
  <c r="D215" i="30" s="1"/>
  <c r="D216" i="30" s="1"/>
  <c r="D217" i="30" s="1"/>
  <c r="D210" i="30"/>
  <c r="D211" i="30" s="1"/>
  <c r="D212" i="30" s="1"/>
  <c r="D208" i="30"/>
  <c r="D209" i="30" s="1"/>
  <c r="Q206" i="30"/>
  <c r="D206" i="30"/>
  <c r="Q205" i="30"/>
  <c r="Q204" i="30"/>
  <c r="D204" i="30"/>
  <c r="AG83" i="32" s="1"/>
  <c r="AG9" i="33" s="1"/>
  <c r="Q203" i="30"/>
  <c r="Q202" i="30"/>
  <c r="D202" i="30"/>
  <c r="Q201" i="30"/>
  <c r="Q200" i="30"/>
  <c r="Q199" i="30"/>
  <c r="Q198" i="30"/>
  <c r="Q197" i="30"/>
  <c r="Q196" i="30"/>
  <c r="D196" i="30"/>
  <c r="Q195" i="30"/>
  <c r="Q194" i="30"/>
  <c r="D194" i="30"/>
  <c r="Q193" i="30"/>
  <c r="D192" i="30"/>
  <c r="Q190" i="30"/>
  <c r="D190" i="30"/>
  <c r="AI103" i="32" s="1"/>
  <c r="Q189" i="30"/>
  <c r="Q188" i="30"/>
  <c r="D188" i="30"/>
  <c r="Q187" i="30"/>
  <c r="Q186" i="30"/>
  <c r="D186" i="30"/>
  <c r="D200" i="30" s="1"/>
  <c r="Q185" i="30"/>
  <c r="Q184" i="30"/>
  <c r="Q183" i="30"/>
  <c r="Q128" i="30"/>
  <c r="I90" i="30"/>
  <c r="J90" i="30" s="1"/>
  <c r="A76" i="30"/>
  <c r="E41" i="28"/>
  <c r="E40" i="28"/>
  <c r="E39" i="28"/>
  <c r="E38" i="28"/>
  <c r="E37" i="28"/>
  <c r="K116" i="27"/>
  <c r="J116" i="27"/>
  <c r="I116" i="27"/>
  <c r="H116" i="27"/>
  <c r="G116" i="27"/>
  <c r="K115" i="27"/>
  <c r="J115" i="27"/>
  <c r="I115" i="27"/>
  <c r="H115" i="27"/>
  <c r="G115" i="27"/>
  <c r="K114" i="27"/>
  <c r="J114" i="27"/>
  <c r="I114" i="27"/>
  <c r="H114" i="27"/>
  <c r="G114" i="27"/>
  <c r="K113" i="27"/>
  <c r="J113" i="27"/>
  <c r="I113" i="27"/>
  <c r="H113" i="27"/>
  <c r="G113" i="27"/>
  <c r="K112" i="27"/>
  <c r="J112" i="27"/>
  <c r="I112" i="27"/>
  <c r="H112" i="27"/>
  <c r="G112" i="27"/>
  <c r="K111" i="27"/>
  <c r="J111" i="27"/>
  <c r="I111" i="27"/>
  <c r="H111" i="27"/>
  <c r="G111" i="27"/>
  <c r="K110" i="27"/>
  <c r="J110" i="27"/>
  <c r="I110" i="27"/>
  <c r="H110" i="27"/>
  <c r="G110" i="27"/>
  <c r="K109" i="27"/>
  <c r="J109" i="27"/>
  <c r="I109" i="27"/>
  <c r="H109" i="27"/>
  <c r="G109" i="27"/>
  <c r="K108" i="27"/>
  <c r="J108" i="27"/>
  <c r="I108" i="27"/>
  <c r="H108" i="27"/>
  <c r="G108" i="27"/>
  <c r="K107" i="27"/>
  <c r="J107" i="27"/>
  <c r="I107" i="27"/>
  <c r="H107" i="27"/>
  <c r="G107" i="27"/>
  <c r="K106" i="27"/>
  <c r="J106" i="27"/>
  <c r="I106" i="27"/>
  <c r="H106" i="27"/>
  <c r="G106" i="27"/>
  <c r="K105" i="27"/>
  <c r="J105" i="27"/>
  <c r="I105" i="27"/>
  <c r="H105" i="27"/>
  <c r="G105" i="27"/>
  <c r="K104" i="27"/>
  <c r="J104" i="27"/>
  <c r="I104" i="27"/>
  <c r="H104" i="27"/>
  <c r="G104" i="27"/>
  <c r="K103" i="27"/>
  <c r="J103" i="27"/>
  <c r="I103" i="27"/>
  <c r="H103" i="27"/>
  <c r="G103" i="27"/>
  <c r="K102" i="27"/>
  <c r="J102" i="27"/>
  <c r="I102" i="27"/>
  <c r="H102" i="27"/>
  <c r="G102" i="27"/>
  <c r="K101" i="27"/>
  <c r="J101" i="27"/>
  <c r="I101" i="27"/>
  <c r="H101" i="27"/>
  <c r="G101" i="27"/>
  <c r="K100" i="27"/>
  <c r="J100" i="27"/>
  <c r="I100" i="27"/>
  <c r="H100" i="27"/>
  <c r="G100" i="27"/>
  <c r="K99" i="27"/>
  <c r="J99" i="27"/>
  <c r="I99" i="27"/>
  <c r="H99" i="27"/>
  <c r="G99" i="27"/>
  <c r="K98" i="27"/>
  <c r="J98" i="27"/>
  <c r="I98" i="27"/>
  <c r="H98" i="27"/>
  <c r="G98" i="27"/>
  <c r="K97" i="27"/>
  <c r="J97" i="27"/>
  <c r="I97" i="27"/>
  <c r="H97" i="27"/>
  <c r="G97" i="27"/>
  <c r="K96" i="27"/>
  <c r="J96" i="27"/>
  <c r="I96" i="27"/>
  <c r="H96" i="27"/>
  <c r="G96" i="27"/>
  <c r="K95" i="27"/>
  <c r="J95" i="27"/>
  <c r="I95" i="27"/>
  <c r="H95" i="27"/>
  <c r="G95" i="27"/>
  <c r="AU89" i="27"/>
  <c r="AT89" i="27"/>
  <c r="AS89" i="27"/>
  <c r="AR89" i="27"/>
  <c r="AQ89" i="27"/>
  <c r="AP89" i="27"/>
  <c r="AO89" i="27"/>
  <c r="AN89" i="27"/>
  <c r="AM89" i="27"/>
  <c r="AL89" i="27"/>
  <c r="AK89" i="27"/>
  <c r="AJ89" i="27"/>
  <c r="AI89" i="27"/>
  <c r="AH89" i="27"/>
  <c r="AG89" i="27"/>
  <c r="AF89" i="27"/>
  <c r="AE89" i="27"/>
  <c r="AD89" i="27"/>
  <c r="AC89" i="27"/>
  <c r="AB89" i="27"/>
  <c r="AA89" i="27"/>
  <c r="Z89" i="27"/>
  <c r="Y89" i="27"/>
  <c r="X89" i="27"/>
  <c r="W89" i="27"/>
  <c r="V89" i="27"/>
  <c r="U89" i="27"/>
  <c r="T89" i="27"/>
  <c r="S89" i="27"/>
  <c r="R89" i="27"/>
  <c r="P89" i="27"/>
  <c r="O89" i="27"/>
  <c r="N89" i="27"/>
  <c r="M89" i="27"/>
  <c r="L89" i="27"/>
  <c r="AU88" i="27"/>
  <c r="AT88" i="27"/>
  <c r="AS88" i="27"/>
  <c r="AR88" i="27"/>
  <c r="AQ88" i="27"/>
  <c r="AP88" i="27"/>
  <c r="AO88" i="27"/>
  <c r="AN88" i="27"/>
  <c r="AM88" i="27"/>
  <c r="AL88" i="27"/>
  <c r="AK88" i="27"/>
  <c r="AJ88" i="27"/>
  <c r="AI88" i="27"/>
  <c r="AH88" i="27"/>
  <c r="AG88" i="27"/>
  <c r="AF88" i="27"/>
  <c r="AE88" i="27"/>
  <c r="AD88" i="27"/>
  <c r="AC88" i="27"/>
  <c r="AB88" i="27"/>
  <c r="AA88" i="27"/>
  <c r="Z88" i="27"/>
  <c r="Y88" i="27"/>
  <c r="X88" i="27"/>
  <c r="W88" i="27"/>
  <c r="V88" i="27"/>
  <c r="U88" i="27"/>
  <c r="T88" i="27"/>
  <c r="S88" i="27"/>
  <c r="R88" i="27"/>
  <c r="P88" i="27"/>
  <c r="O88" i="27"/>
  <c r="N88" i="27"/>
  <c r="M88" i="27"/>
  <c r="L88" i="27"/>
  <c r="AU87" i="27"/>
  <c r="AT87" i="27"/>
  <c r="AS87" i="27"/>
  <c r="AR87" i="27"/>
  <c r="AQ87" i="27"/>
  <c r="AP87" i="27"/>
  <c r="AO87" i="27"/>
  <c r="AN87" i="27"/>
  <c r="AM87" i="27"/>
  <c r="AL87" i="27"/>
  <c r="AK87" i="27"/>
  <c r="AJ87" i="27"/>
  <c r="AI87" i="27"/>
  <c r="AH87" i="27"/>
  <c r="AG87" i="27"/>
  <c r="AF87" i="27"/>
  <c r="AE87" i="27"/>
  <c r="AD87" i="27"/>
  <c r="AC87" i="27"/>
  <c r="AB87" i="27"/>
  <c r="AA87" i="27"/>
  <c r="Z87" i="27"/>
  <c r="Y87" i="27"/>
  <c r="X87" i="27"/>
  <c r="W87" i="27"/>
  <c r="V87" i="27"/>
  <c r="U87" i="27"/>
  <c r="T87" i="27"/>
  <c r="S87" i="27"/>
  <c r="R87" i="27"/>
  <c r="P87" i="27"/>
  <c r="O87" i="27"/>
  <c r="N87" i="27"/>
  <c r="M87" i="27"/>
  <c r="L87" i="27"/>
  <c r="AU86" i="27"/>
  <c r="AT86" i="27"/>
  <c r="AS86" i="27"/>
  <c r="AR86" i="27"/>
  <c r="AQ86" i="27"/>
  <c r="AP86" i="27"/>
  <c r="AO86" i="27"/>
  <c r="AN86" i="27"/>
  <c r="AM86" i="27"/>
  <c r="AL86" i="27"/>
  <c r="AK86" i="27"/>
  <c r="AJ86" i="27"/>
  <c r="AI86" i="27"/>
  <c r="AH86" i="27"/>
  <c r="AG86" i="27"/>
  <c r="AF86" i="27"/>
  <c r="AE86" i="27"/>
  <c r="AD86" i="27"/>
  <c r="AC86" i="27"/>
  <c r="AB86" i="27"/>
  <c r="AA86" i="27"/>
  <c r="Z86" i="27"/>
  <c r="Y86" i="27"/>
  <c r="X86" i="27"/>
  <c r="W86" i="27"/>
  <c r="V86" i="27"/>
  <c r="U86" i="27"/>
  <c r="T86" i="27"/>
  <c r="S86" i="27"/>
  <c r="R86" i="27"/>
  <c r="P86" i="27"/>
  <c r="O86" i="27"/>
  <c r="N86" i="27"/>
  <c r="M86" i="27"/>
  <c r="L86" i="27"/>
  <c r="AU85" i="27"/>
  <c r="AT85" i="27"/>
  <c r="AS85" i="27"/>
  <c r="AR85" i="27"/>
  <c r="AQ85" i="27"/>
  <c r="AP85" i="27"/>
  <c r="AO85" i="27"/>
  <c r="AN85" i="27"/>
  <c r="AM85" i="27"/>
  <c r="AL85" i="27"/>
  <c r="AK85" i="27"/>
  <c r="AJ85" i="27"/>
  <c r="AI85" i="27"/>
  <c r="AH85" i="27"/>
  <c r="AG85" i="27"/>
  <c r="AF85" i="27"/>
  <c r="AE85" i="27"/>
  <c r="AD85" i="27"/>
  <c r="AC85" i="27"/>
  <c r="AB85" i="27"/>
  <c r="AA85" i="27"/>
  <c r="Z85" i="27"/>
  <c r="Y85" i="27"/>
  <c r="X85" i="27"/>
  <c r="W85" i="27"/>
  <c r="V85" i="27"/>
  <c r="U85" i="27"/>
  <c r="T85" i="27"/>
  <c r="S85" i="27"/>
  <c r="R85" i="27"/>
  <c r="P85" i="27"/>
  <c r="O85" i="27"/>
  <c r="N85" i="27"/>
  <c r="M85" i="27"/>
  <c r="L85" i="27"/>
  <c r="AU84" i="27"/>
  <c r="AT84" i="27"/>
  <c r="AS84" i="27"/>
  <c r="AR84" i="27"/>
  <c r="AQ84" i="27"/>
  <c r="AP84" i="27"/>
  <c r="AO84" i="27"/>
  <c r="AN84" i="27"/>
  <c r="AM84" i="27"/>
  <c r="AL84" i="27"/>
  <c r="AK84" i="27"/>
  <c r="AJ84" i="27"/>
  <c r="AI84" i="27"/>
  <c r="AH84" i="27"/>
  <c r="AG84" i="27"/>
  <c r="AF84" i="27"/>
  <c r="AE84" i="27"/>
  <c r="AD84" i="27"/>
  <c r="AC84" i="27"/>
  <c r="AB84" i="27"/>
  <c r="AA84" i="27"/>
  <c r="Z84" i="27"/>
  <c r="Y84" i="27"/>
  <c r="X84" i="27"/>
  <c r="W84" i="27"/>
  <c r="V84" i="27"/>
  <c r="U84" i="27"/>
  <c r="T84" i="27"/>
  <c r="S84" i="27"/>
  <c r="R84" i="27"/>
  <c r="P84" i="27"/>
  <c r="O84" i="27"/>
  <c r="N84" i="27"/>
  <c r="M84" i="27"/>
  <c r="L84" i="27"/>
  <c r="AU83" i="27"/>
  <c r="AT83" i="27"/>
  <c r="AS83" i="27"/>
  <c r="AR83" i="27"/>
  <c r="AQ83" i="27"/>
  <c r="AP83" i="27"/>
  <c r="AO83" i="27"/>
  <c r="AN83" i="27"/>
  <c r="AM83" i="27"/>
  <c r="AL83" i="27"/>
  <c r="AK83" i="27"/>
  <c r="AJ83" i="27"/>
  <c r="AI83" i="27"/>
  <c r="AH83" i="27"/>
  <c r="AG83" i="27"/>
  <c r="AF83" i="27"/>
  <c r="AE83" i="27"/>
  <c r="AD83" i="27"/>
  <c r="AC83" i="27"/>
  <c r="AB83" i="27"/>
  <c r="AA83" i="27"/>
  <c r="Z83" i="27"/>
  <c r="Y83" i="27"/>
  <c r="X83" i="27"/>
  <c r="W83" i="27"/>
  <c r="V83" i="27"/>
  <c r="U83" i="27"/>
  <c r="T83" i="27"/>
  <c r="S83" i="27"/>
  <c r="R83" i="27"/>
  <c r="P83" i="27"/>
  <c r="O83" i="27"/>
  <c r="N83" i="27"/>
  <c r="M83" i="27"/>
  <c r="L83" i="27"/>
  <c r="AU82" i="27"/>
  <c r="AT82" i="27"/>
  <c r="AS82" i="27"/>
  <c r="AR82" i="27"/>
  <c r="AQ82" i="27"/>
  <c r="AP82" i="27"/>
  <c r="AO82" i="27"/>
  <c r="AN82" i="27"/>
  <c r="AM82" i="27"/>
  <c r="AL82" i="27"/>
  <c r="AK82" i="27"/>
  <c r="AJ82" i="27"/>
  <c r="AI82" i="27"/>
  <c r="AH82" i="27"/>
  <c r="AG82" i="27"/>
  <c r="AF82" i="27"/>
  <c r="AE82" i="27"/>
  <c r="AD82" i="27"/>
  <c r="AC82" i="27"/>
  <c r="AB82" i="27"/>
  <c r="AA82" i="27"/>
  <c r="Z82" i="27"/>
  <c r="Y82" i="27"/>
  <c r="X82" i="27"/>
  <c r="W82" i="27"/>
  <c r="V82" i="27"/>
  <c r="U82" i="27"/>
  <c r="T82" i="27"/>
  <c r="S82" i="27"/>
  <c r="R82" i="27"/>
  <c r="P82" i="27"/>
  <c r="O82" i="27"/>
  <c r="N82" i="27"/>
  <c r="M82" i="27"/>
  <c r="L82" i="27"/>
  <c r="AU81" i="27"/>
  <c r="AT81" i="27"/>
  <c r="AS81" i="27"/>
  <c r="AR81" i="27"/>
  <c r="AQ81" i="27"/>
  <c r="AP81" i="27"/>
  <c r="AO81" i="27"/>
  <c r="AN81" i="27"/>
  <c r="AM81" i="27"/>
  <c r="AL81" i="27"/>
  <c r="AK81" i="27"/>
  <c r="AJ81" i="27"/>
  <c r="AI81" i="27"/>
  <c r="AH81" i="27"/>
  <c r="AG81" i="27"/>
  <c r="AF81" i="27"/>
  <c r="AE81" i="27"/>
  <c r="AD81" i="27"/>
  <c r="AC81" i="27"/>
  <c r="AB81" i="27"/>
  <c r="AA81" i="27"/>
  <c r="Z81" i="27"/>
  <c r="Y81" i="27"/>
  <c r="X81" i="27"/>
  <c r="W81" i="27"/>
  <c r="V81" i="27"/>
  <c r="U81" i="27"/>
  <c r="T81" i="27"/>
  <c r="S81" i="27"/>
  <c r="R81" i="27"/>
  <c r="P81" i="27"/>
  <c r="O81" i="27"/>
  <c r="N81" i="27"/>
  <c r="M81" i="27"/>
  <c r="L81" i="27"/>
  <c r="AU80" i="27"/>
  <c r="AT80" i="27"/>
  <c r="AS80" i="27"/>
  <c r="AR80" i="27"/>
  <c r="AQ80" i="27"/>
  <c r="AP80" i="27"/>
  <c r="AO80" i="27"/>
  <c r="AN80" i="27"/>
  <c r="AM80" i="27"/>
  <c r="AL80" i="27"/>
  <c r="AK80" i="27"/>
  <c r="AJ80" i="27"/>
  <c r="AI80" i="27"/>
  <c r="AH80" i="27"/>
  <c r="AG80" i="27"/>
  <c r="AF80" i="27"/>
  <c r="AE80" i="27"/>
  <c r="AD80" i="27"/>
  <c r="AC80" i="27"/>
  <c r="AB80" i="27"/>
  <c r="AA80" i="27"/>
  <c r="Z80" i="27"/>
  <c r="Y80" i="27"/>
  <c r="X80" i="27"/>
  <c r="W80" i="27"/>
  <c r="V80" i="27"/>
  <c r="U80" i="27"/>
  <c r="T80" i="27"/>
  <c r="S80" i="27"/>
  <c r="R80" i="27"/>
  <c r="P80" i="27"/>
  <c r="O80" i="27"/>
  <c r="N80" i="27"/>
  <c r="M80" i="27"/>
  <c r="L80" i="27"/>
  <c r="AU79" i="27"/>
  <c r="AT79" i="27"/>
  <c r="AS79" i="27"/>
  <c r="AR79" i="27"/>
  <c r="AQ79" i="27"/>
  <c r="AP79" i="27"/>
  <c r="AO79" i="27"/>
  <c r="AN79" i="27"/>
  <c r="AM79" i="27"/>
  <c r="AL79" i="27"/>
  <c r="AK79" i="27"/>
  <c r="AJ79" i="27"/>
  <c r="AI79" i="27"/>
  <c r="AH79" i="27"/>
  <c r="AG79" i="27"/>
  <c r="AF79" i="27"/>
  <c r="AE79" i="27"/>
  <c r="AD79" i="27"/>
  <c r="AC79" i="27"/>
  <c r="AB79" i="27"/>
  <c r="AA79" i="27"/>
  <c r="Z79" i="27"/>
  <c r="Y79" i="27"/>
  <c r="X79" i="27"/>
  <c r="W79" i="27"/>
  <c r="V79" i="27"/>
  <c r="U79" i="27"/>
  <c r="T79" i="27"/>
  <c r="S79" i="27"/>
  <c r="R79" i="27"/>
  <c r="P79" i="27"/>
  <c r="O79" i="27"/>
  <c r="N79" i="27"/>
  <c r="M79" i="27"/>
  <c r="L79" i="27"/>
  <c r="AU78" i="27"/>
  <c r="AT78" i="27"/>
  <c r="AS78" i="27"/>
  <c r="AR78" i="27"/>
  <c r="AQ78" i="27"/>
  <c r="AP78" i="27"/>
  <c r="AO78" i="27"/>
  <c r="AN78" i="27"/>
  <c r="AM78" i="27"/>
  <c r="AL78" i="27"/>
  <c r="AK78" i="27"/>
  <c r="AJ78" i="27"/>
  <c r="AI78" i="27"/>
  <c r="AH78" i="27"/>
  <c r="AG78" i="27"/>
  <c r="AF78" i="27"/>
  <c r="AE78" i="27"/>
  <c r="AD78" i="27"/>
  <c r="AC78" i="27"/>
  <c r="AB78" i="27"/>
  <c r="AA78" i="27"/>
  <c r="Z78" i="27"/>
  <c r="Y78" i="27"/>
  <c r="X78" i="27"/>
  <c r="W78" i="27"/>
  <c r="V78" i="27"/>
  <c r="U78" i="27"/>
  <c r="T78" i="27"/>
  <c r="S78" i="27"/>
  <c r="R78" i="27"/>
  <c r="P78" i="27"/>
  <c r="O78" i="27"/>
  <c r="N78" i="27"/>
  <c r="M78" i="27"/>
  <c r="L78" i="27"/>
  <c r="AU77" i="27"/>
  <c r="AT77" i="27"/>
  <c r="AS77" i="27"/>
  <c r="AR77" i="27"/>
  <c r="AQ77" i="27"/>
  <c r="AP77" i="27"/>
  <c r="AO77" i="27"/>
  <c r="AN77" i="27"/>
  <c r="AM77" i="27"/>
  <c r="AL77" i="27"/>
  <c r="AK77" i="27"/>
  <c r="AJ77" i="27"/>
  <c r="AI77" i="27"/>
  <c r="AH77" i="27"/>
  <c r="AG77" i="27"/>
  <c r="AF77" i="27"/>
  <c r="AE77" i="27"/>
  <c r="AD77" i="27"/>
  <c r="AC77" i="27"/>
  <c r="AB77" i="27"/>
  <c r="AA77" i="27"/>
  <c r="Z77" i="27"/>
  <c r="Y77" i="27"/>
  <c r="X77" i="27"/>
  <c r="W77" i="27"/>
  <c r="V77" i="27"/>
  <c r="U77" i="27"/>
  <c r="T77" i="27"/>
  <c r="S77" i="27"/>
  <c r="R77" i="27"/>
  <c r="P77" i="27"/>
  <c r="O77" i="27"/>
  <c r="N77" i="27"/>
  <c r="M77" i="27"/>
  <c r="L77" i="27"/>
  <c r="AU76" i="27"/>
  <c r="AT76" i="27"/>
  <c r="AS76" i="27"/>
  <c r="AR76" i="27"/>
  <c r="AQ76" i="27"/>
  <c r="AP76" i="27"/>
  <c r="AO76" i="27"/>
  <c r="AN76" i="27"/>
  <c r="AM76" i="27"/>
  <c r="AL76" i="27"/>
  <c r="AK76" i="27"/>
  <c r="AJ76" i="27"/>
  <c r="AI76" i="27"/>
  <c r="AH76" i="27"/>
  <c r="AG76" i="27"/>
  <c r="AF76" i="27"/>
  <c r="AE76" i="27"/>
  <c r="AD76" i="27"/>
  <c r="AC76" i="27"/>
  <c r="AB76" i="27"/>
  <c r="AA76" i="27"/>
  <c r="Z76" i="27"/>
  <c r="Y76" i="27"/>
  <c r="X76" i="27"/>
  <c r="W76" i="27"/>
  <c r="V76" i="27"/>
  <c r="U76" i="27"/>
  <c r="T76" i="27"/>
  <c r="S76" i="27"/>
  <c r="R76" i="27"/>
  <c r="P76" i="27"/>
  <c r="O76" i="27"/>
  <c r="N76" i="27"/>
  <c r="M76" i="27"/>
  <c r="L76" i="27"/>
  <c r="AU75" i="27"/>
  <c r="AT75" i="27"/>
  <c r="AS75" i="27"/>
  <c r="AR75" i="27"/>
  <c r="AQ75" i="27"/>
  <c r="AP75" i="27"/>
  <c r="AO75" i="27"/>
  <c r="AN75" i="27"/>
  <c r="AM75" i="27"/>
  <c r="AL75" i="27"/>
  <c r="AK75" i="27"/>
  <c r="AJ75" i="27"/>
  <c r="AI75" i="27"/>
  <c r="AH75" i="27"/>
  <c r="AG75" i="27"/>
  <c r="AF75" i="27"/>
  <c r="AE75" i="27"/>
  <c r="AD75" i="27"/>
  <c r="AC75" i="27"/>
  <c r="AB75" i="27"/>
  <c r="AA75" i="27"/>
  <c r="Z75" i="27"/>
  <c r="Y75" i="27"/>
  <c r="X75" i="27"/>
  <c r="W75" i="27"/>
  <c r="V75" i="27"/>
  <c r="U75" i="27"/>
  <c r="T75" i="27"/>
  <c r="S75" i="27"/>
  <c r="R75" i="27"/>
  <c r="P75" i="27"/>
  <c r="O75" i="27"/>
  <c r="N75" i="27"/>
  <c r="M75" i="27"/>
  <c r="L75" i="27"/>
  <c r="AU74" i="27"/>
  <c r="AT74" i="27"/>
  <c r="AS74" i="27"/>
  <c r="AR74" i="27"/>
  <c r="AQ74" i="27"/>
  <c r="AP74" i="27"/>
  <c r="AO74" i="27"/>
  <c r="AN74" i="27"/>
  <c r="AM74" i="27"/>
  <c r="AL74" i="27"/>
  <c r="AK74" i="27"/>
  <c r="AJ74" i="27"/>
  <c r="AI74" i="27"/>
  <c r="AH74" i="27"/>
  <c r="AG74" i="27"/>
  <c r="AF74" i="27"/>
  <c r="AE74" i="27"/>
  <c r="AD74" i="27"/>
  <c r="AC74" i="27"/>
  <c r="AB74" i="27"/>
  <c r="AA74" i="27"/>
  <c r="Z74" i="27"/>
  <c r="Y74" i="27"/>
  <c r="X74" i="27"/>
  <c r="W74" i="27"/>
  <c r="V74" i="27"/>
  <c r="U74" i="27"/>
  <c r="T74" i="27"/>
  <c r="S74" i="27"/>
  <c r="R74" i="27"/>
  <c r="P74" i="27"/>
  <c r="O74" i="27"/>
  <c r="N74" i="27"/>
  <c r="M74" i="27"/>
  <c r="L74" i="27"/>
  <c r="AU73" i="27"/>
  <c r="AT73" i="27"/>
  <c r="AS73" i="27"/>
  <c r="AR73" i="27"/>
  <c r="AQ73" i="27"/>
  <c r="AP73" i="27"/>
  <c r="AO73" i="27"/>
  <c r="AN73" i="27"/>
  <c r="AM73" i="27"/>
  <c r="AL73" i="27"/>
  <c r="AK73" i="27"/>
  <c r="AJ73" i="27"/>
  <c r="AI73" i="27"/>
  <c r="AH73" i="27"/>
  <c r="AG73" i="27"/>
  <c r="AF73" i="27"/>
  <c r="AE73" i="27"/>
  <c r="AD73" i="27"/>
  <c r="AC73" i="27"/>
  <c r="AB73" i="27"/>
  <c r="AA73" i="27"/>
  <c r="Z73" i="27"/>
  <c r="Y73" i="27"/>
  <c r="X73" i="27"/>
  <c r="W73" i="27"/>
  <c r="V73" i="27"/>
  <c r="U73" i="27"/>
  <c r="T73" i="27"/>
  <c r="S73" i="27"/>
  <c r="R73" i="27"/>
  <c r="P73" i="27"/>
  <c r="O73" i="27"/>
  <c r="N73" i="27"/>
  <c r="M73" i="27"/>
  <c r="L73" i="27"/>
  <c r="AU72" i="27"/>
  <c r="AT72" i="27"/>
  <c r="AS72" i="27"/>
  <c r="AR72" i="27"/>
  <c r="AQ72" i="27"/>
  <c r="AP72" i="27"/>
  <c r="AO72" i="27"/>
  <c r="AN72" i="27"/>
  <c r="AM72" i="27"/>
  <c r="AL72" i="27"/>
  <c r="AK72" i="27"/>
  <c r="AJ72" i="27"/>
  <c r="AI72" i="27"/>
  <c r="AH72" i="27"/>
  <c r="AG72" i="27"/>
  <c r="AF72" i="27"/>
  <c r="AE72" i="27"/>
  <c r="AD72" i="27"/>
  <c r="AC72" i="27"/>
  <c r="AB72" i="27"/>
  <c r="AA72" i="27"/>
  <c r="Z72" i="27"/>
  <c r="Y72" i="27"/>
  <c r="X72" i="27"/>
  <c r="W72" i="27"/>
  <c r="V72" i="27"/>
  <c r="U72" i="27"/>
  <c r="T72" i="27"/>
  <c r="S72" i="27"/>
  <c r="R72" i="27"/>
  <c r="P72" i="27"/>
  <c r="O72" i="27"/>
  <c r="N72" i="27"/>
  <c r="M72" i="27"/>
  <c r="L72" i="27"/>
  <c r="AU71" i="27"/>
  <c r="AT71" i="27"/>
  <c r="AS71" i="27"/>
  <c r="AR71" i="27"/>
  <c r="AQ71" i="27"/>
  <c r="AP71" i="27"/>
  <c r="AO71" i="27"/>
  <c r="AN71" i="27"/>
  <c r="AM71" i="27"/>
  <c r="AL71" i="27"/>
  <c r="AK71" i="27"/>
  <c r="AJ71" i="27"/>
  <c r="AI71" i="27"/>
  <c r="AH71" i="27"/>
  <c r="AG71" i="27"/>
  <c r="AF71" i="27"/>
  <c r="AE71" i="27"/>
  <c r="AD71" i="27"/>
  <c r="AC71" i="27"/>
  <c r="AB71" i="27"/>
  <c r="AA71" i="27"/>
  <c r="Z71" i="27"/>
  <c r="Y71" i="27"/>
  <c r="X71" i="27"/>
  <c r="W71" i="27"/>
  <c r="V71" i="27"/>
  <c r="U71" i="27"/>
  <c r="T71" i="27"/>
  <c r="S71" i="27"/>
  <c r="R71" i="27"/>
  <c r="P71" i="27"/>
  <c r="O71" i="27"/>
  <c r="N71" i="27"/>
  <c r="M71" i="27"/>
  <c r="L71" i="27"/>
  <c r="AU70" i="27"/>
  <c r="AT70" i="27"/>
  <c r="AS70" i="27"/>
  <c r="AR70" i="27"/>
  <c r="AQ70" i="27"/>
  <c r="AP70" i="27"/>
  <c r="AO70" i="27"/>
  <c r="AN70" i="27"/>
  <c r="AM70" i="27"/>
  <c r="AL70" i="27"/>
  <c r="AK70" i="27"/>
  <c r="AJ70" i="27"/>
  <c r="AI70" i="27"/>
  <c r="AH70" i="27"/>
  <c r="AG70" i="27"/>
  <c r="AF70" i="27"/>
  <c r="AE70" i="27"/>
  <c r="AD70" i="27"/>
  <c r="AC70" i="27"/>
  <c r="AB70" i="27"/>
  <c r="AA70" i="27"/>
  <c r="Z70" i="27"/>
  <c r="Y70" i="27"/>
  <c r="X70" i="27"/>
  <c r="W70" i="27"/>
  <c r="V70" i="27"/>
  <c r="U70" i="27"/>
  <c r="T70" i="27"/>
  <c r="S70" i="27"/>
  <c r="R70" i="27"/>
  <c r="P70" i="27"/>
  <c r="O70" i="27"/>
  <c r="N70" i="27"/>
  <c r="M70" i="27"/>
  <c r="L70" i="27"/>
  <c r="AU69" i="27"/>
  <c r="AT69" i="27"/>
  <c r="AS69" i="27"/>
  <c r="AR69" i="27"/>
  <c r="AQ69" i="27"/>
  <c r="AP69" i="27"/>
  <c r="AO69" i="27"/>
  <c r="AN69" i="27"/>
  <c r="AM69" i="27"/>
  <c r="AL69" i="27"/>
  <c r="AK69" i="27"/>
  <c r="AJ69" i="27"/>
  <c r="AI69" i="27"/>
  <c r="AH69" i="27"/>
  <c r="AG69" i="27"/>
  <c r="AF69" i="27"/>
  <c r="AE69" i="27"/>
  <c r="AD69" i="27"/>
  <c r="AC69" i="27"/>
  <c r="AB69" i="27"/>
  <c r="AA69" i="27"/>
  <c r="Z69" i="27"/>
  <c r="Y69" i="27"/>
  <c r="X69" i="27"/>
  <c r="W69" i="27"/>
  <c r="V69" i="27"/>
  <c r="U69" i="27"/>
  <c r="T69" i="27"/>
  <c r="S69" i="27"/>
  <c r="R69" i="27"/>
  <c r="P69" i="27"/>
  <c r="O69" i="27"/>
  <c r="N69" i="27"/>
  <c r="M69" i="27"/>
  <c r="L69" i="27"/>
  <c r="AU68" i="27"/>
  <c r="AT68" i="27"/>
  <c r="AS68" i="27"/>
  <c r="AR68" i="27"/>
  <c r="AQ68" i="27"/>
  <c r="AP68" i="27"/>
  <c r="AO68" i="27"/>
  <c r="AN68" i="27"/>
  <c r="AM68" i="27"/>
  <c r="AL68" i="27"/>
  <c r="AK68" i="27"/>
  <c r="AJ68" i="27"/>
  <c r="AI68" i="27"/>
  <c r="AH68" i="27"/>
  <c r="AG68" i="27"/>
  <c r="AF68" i="27"/>
  <c r="AE68" i="27"/>
  <c r="AD68" i="27"/>
  <c r="AC68" i="27"/>
  <c r="AB68" i="27"/>
  <c r="AA68" i="27"/>
  <c r="Z68" i="27"/>
  <c r="Y68" i="27"/>
  <c r="X68" i="27"/>
  <c r="W68" i="27"/>
  <c r="V68" i="27"/>
  <c r="U68" i="27"/>
  <c r="T68" i="27"/>
  <c r="S68" i="27"/>
  <c r="R68" i="27"/>
  <c r="P68" i="27"/>
  <c r="O68" i="27"/>
  <c r="N68" i="27"/>
  <c r="M68" i="27"/>
  <c r="L68" i="27"/>
  <c r="AU67" i="27"/>
  <c r="AT67" i="27"/>
  <c r="AS67" i="27"/>
  <c r="AR67" i="27"/>
  <c r="AQ67" i="27"/>
  <c r="AP67" i="27"/>
  <c r="AO67" i="27"/>
  <c r="AN67" i="27"/>
  <c r="AM67" i="27"/>
  <c r="AL67" i="27"/>
  <c r="AK67" i="27"/>
  <c r="AJ67" i="27"/>
  <c r="AI67" i="27"/>
  <c r="AH67" i="27"/>
  <c r="AG67" i="27"/>
  <c r="AF67" i="27"/>
  <c r="AE67" i="27"/>
  <c r="AD67" i="27"/>
  <c r="AC67" i="27"/>
  <c r="AB67" i="27"/>
  <c r="AA67" i="27"/>
  <c r="Z67" i="27"/>
  <c r="Y67" i="27"/>
  <c r="X67" i="27"/>
  <c r="W67" i="27"/>
  <c r="V67" i="27"/>
  <c r="U67" i="27"/>
  <c r="T67" i="27"/>
  <c r="S67" i="27"/>
  <c r="R67" i="27"/>
  <c r="P67" i="27"/>
  <c r="O67" i="27"/>
  <c r="N67" i="27"/>
  <c r="M67" i="27"/>
  <c r="L67" i="27"/>
  <c r="AU66" i="27"/>
  <c r="AT66" i="27"/>
  <c r="AS66" i="27"/>
  <c r="AR66" i="27"/>
  <c r="AQ66" i="27"/>
  <c r="AP66" i="27"/>
  <c r="AO66" i="27"/>
  <c r="AN66" i="27"/>
  <c r="AM66" i="27"/>
  <c r="AL66" i="27"/>
  <c r="AK66" i="27"/>
  <c r="AJ66" i="27"/>
  <c r="AI66" i="27"/>
  <c r="AH66" i="27"/>
  <c r="AG66" i="27"/>
  <c r="AF66" i="27"/>
  <c r="AE66" i="27"/>
  <c r="AD66" i="27"/>
  <c r="AC66" i="27"/>
  <c r="AB66" i="27"/>
  <c r="AA66" i="27"/>
  <c r="Z66" i="27"/>
  <c r="Y66" i="27"/>
  <c r="X66" i="27"/>
  <c r="W66" i="27"/>
  <c r="V66" i="27"/>
  <c r="U66" i="27"/>
  <c r="T66" i="27"/>
  <c r="S66" i="27"/>
  <c r="R66" i="27"/>
  <c r="P66" i="27"/>
  <c r="O66" i="27"/>
  <c r="N66" i="27"/>
  <c r="M66" i="27"/>
  <c r="L66" i="27"/>
  <c r="AU65" i="27"/>
  <c r="AT65" i="27"/>
  <c r="AS65" i="27"/>
  <c r="AR65" i="27"/>
  <c r="AQ65" i="27"/>
  <c r="AP65" i="27"/>
  <c r="AO65" i="27"/>
  <c r="AN65" i="27"/>
  <c r="AM65" i="27"/>
  <c r="AL65" i="27"/>
  <c r="AK65" i="27"/>
  <c r="AJ65" i="27"/>
  <c r="AI65" i="27"/>
  <c r="AH65" i="27"/>
  <c r="AG65" i="27"/>
  <c r="AF65" i="27"/>
  <c r="AE65" i="27"/>
  <c r="AD65" i="27"/>
  <c r="AC65" i="27"/>
  <c r="AB65" i="27"/>
  <c r="AA65" i="27"/>
  <c r="Z65" i="27"/>
  <c r="Y65" i="27"/>
  <c r="X65" i="27"/>
  <c r="W65" i="27"/>
  <c r="V65" i="27"/>
  <c r="U65" i="27"/>
  <c r="T65" i="27"/>
  <c r="S65" i="27"/>
  <c r="R65" i="27"/>
  <c r="P65" i="27"/>
  <c r="O65" i="27"/>
  <c r="N65" i="27"/>
  <c r="M65" i="27"/>
  <c r="L65" i="27"/>
  <c r="AU64" i="27"/>
  <c r="AT64" i="27"/>
  <c r="AS64" i="27"/>
  <c r="AR64" i="27"/>
  <c r="AQ64" i="27"/>
  <c r="AP64" i="27"/>
  <c r="AO64" i="27"/>
  <c r="AN64" i="27"/>
  <c r="AM64" i="27"/>
  <c r="AL64" i="27"/>
  <c r="AK64" i="27"/>
  <c r="AJ64" i="27"/>
  <c r="AI64" i="27"/>
  <c r="AH64" i="27"/>
  <c r="AG64" i="27"/>
  <c r="AF64" i="27"/>
  <c r="AE64" i="27"/>
  <c r="AD64" i="27"/>
  <c r="AC64" i="27"/>
  <c r="AB64" i="27"/>
  <c r="AA64" i="27"/>
  <c r="Z64" i="27"/>
  <c r="Y64" i="27"/>
  <c r="X64" i="27"/>
  <c r="W64" i="27"/>
  <c r="V64" i="27"/>
  <c r="U64" i="27"/>
  <c r="T64" i="27"/>
  <c r="S64" i="27"/>
  <c r="R64" i="27"/>
  <c r="P64" i="27"/>
  <c r="O64" i="27"/>
  <c r="N64" i="27"/>
  <c r="M64" i="27"/>
  <c r="L64" i="27"/>
  <c r="AU63" i="27"/>
  <c r="AT63" i="27"/>
  <c r="AS63" i="27"/>
  <c r="AR63" i="27"/>
  <c r="AQ63" i="27"/>
  <c r="AP63" i="27"/>
  <c r="AO63" i="27"/>
  <c r="AN63" i="27"/>
  <c r="AM63" i="27"/>
  <c r="AL63" i="27"/>
  <c r="AK63" i="27"/>
  <c r="AJ63" i="27"/>
  <c r="AI63" i="27"/>
  <c r="AH63" i="27"/>
  <c r="AG63" i="27"/>
  <c r="AF63" i="27"/>
  <c r="AE63" i="27"/>
  <c r="AD63" i="27"/>
  <c r="AC63" i="27"/>
  <c r="AB63" i="27"/>
  <c r="AA63" i="27"/>
  <c r="Z63" i="27"/>
  <c r="Y63" i="27"/>
  <c r="X63" i="27"/>
  <c r="W63" i="27"/>
  <c r="V63" i="27"/>
  <c r="U63" i="27"/>
  <c r="T63" i="27"/>
  <c r="S63" i="27"/>
  <c r="R63" i="27"/>
  <c r="P63" i="27"/>
  <c r="O63" i="27"/>
  <c r="N63" i="27"/>
  <c r="M63" i="27"/>
  <c r="L63" i="27"/>
  <c r="AU62" i="27"/>
  <c r="AT62" i="27"/>
  <c r="AS62" i="27"/>
  <c r="AR62" i="27"/>
  <c r="AQ62" i="27"/>
  <c r="AP62" i="27"/>
  <c r="AO62" i="27"/>
  <c r="AN62" i="27"/>
  <c r="AM62" i="27"/>
  <c r="AL62" i="27"/>
  <c r="AK62" i="27"/>
  <c r="AJ62" i="27"/>
  <c r="AI62" i="27"/>
  <c r="AH62" i="27"/>
  <c r="AG62" i="27"/>
  <c r="AF62" i="27"/>
  <c r="AE62" i="27"/>
  <c r="AD62" i="27"/>
  <c r="AC62" i="27"/>
  <c r="AB62" i="27"/>
  <c r="AA62" i="27"/>
  <c r="Z62" i="27"/>
  <c r="Y62" i="27"/>
  <c r="X62" i="27"/>
  <c r="W62" i="27"/>
  <c r="V62" i="27"/>
  <c r="U62" i="27"/>
  <c r="T62" i="27"/>
  <c r="S62" i="27"/>
  <c r="R62" i="27"/>
  <c r="P62" i="27"/>
  <c r="O62" i="27"/>
  <c r="N62" i="27"/>
  <c r="M62" i="27"/>
  <c r="L62" i="27"/>
  <c r="AU61" i="27"/>
  <c r="AT61" i="27"/>
  <c r="AS61" i="27"/>
  <c r="AR61" i="27"/>
  <c r="AQ61" i="27"/>
  <c r="AP61" i="27"/>
  <c r="AO61" i="27"/>
  <c r="AN61" i="27"/>
  <c r="AM61" i="27"/>
  <c r="AL61" i="27"/>
  <c r="AK61" i="27"/>
  <c r="AJ61" i="27"/>
  <c r="AI61" i="27"/>
  <c r="AH61" i="27"/>
  <c r="AG61" i="27"/>
  <c r="AF61" i="27"/>
  <c r="AE61" i="27"/>
  <c r="AD61" i="27"/>
  <c r="AC61" i="27"/>
  <c r="AB61" i="27"/>
  <c r="AA61" i="27"/>
  <c r="Z61" i="27"/>
  <c r="Y61" i="27"/>
  <c r="X61" i="27"/>
  <c r="W61" i="27"/>
  <c r="V61" i="27"/>
  <c r="U61" i="27"/>
  <c r="T61" i="27"/>
  <c r="S61" i="27"/>
  <c r="R61" i="27"/>
  <c r="P61" i="27"/>
  <c r="O61" i="27"/>
  <c r="N61" i="27"/>
  <c r="M61" i="27"/>
  <c r="L61" i="27"/>
  <c r="AU60" i="27"/>
  <c r="AT60" i="27"/>
  <c r="AS60" i="27"/>
  <c r="AR60" i="27"/>
  <c r="AQ60" i="27"/>
  <c r="AP60" i="27"/>
  <c r="AO60" i="27"/>
  <c r="AN60" i="27"/>
  <c r="AM60" i="27"/>
  <c r="AL60" i="27"/>
  <c r="AK60" i="27"/>
  <c r="AJ60" i="27"/>
  <c r="AI60" i="27"/>
  <c r="AH60" i="27"/>
  <c r="AG60" i="27"/>
  <c r="AF60" i="27"/>
  <c r="AE60" i="27"/>
  <c r="AD60" i="27"/>
  <c r="AC60" i="27"/>
  <c r="AB60" i="27"/>
  <c r="AA60" i="27"/>
  <c r="Z60" i="27"/>
  <c r="Y60" i="27"/>
  <c r="X60" i="27"/>
  <c r="W60" i="27"/>
  <c r="V60" i="27"/>
  <c r="U60" i="27"/>
  <c r="T60" i="27"/>
  <c r="S60" i="27"/>
  <c r="R60" i="27"/>
  <c r="P60" i="27"/>
  <c r="O60" i="27"/>
  <c r="N60" i="27"/>
  <c r="M60" i="27"/>
  <c r="L60" i="27"/>
  <c r="F60" i="27"/>
  <c r="F61" i="27" s="1"/>
  <c r="F62" i="27" s="1"/>
  <c r="F63" i="27" s="1"/>
  <c r="F64" i="27" s="1"/>
  <c r="F65" i="27" s="1"/>
  <c r="F66" i="27" s="1"/>
  <c r="F67" i="27" s="1"/>
  <c r="F68" i="27" s="1"/>
  <c r="F69" i="27" s="1"/>
  <c r="F70" i="27" s="1"/>
  <c r="F71" i="27" s="1"/>
  <c r="F72" i="27" s="1"/>
  <c r="F73" i="27" s="1"/>
  <c r="F74" i="27" s="1"/>
  <c r="F75" i="27" s="1"/>
  <c r="F76" i="27" s="1"/>
  <c r="F77" i="27" s="1"/>
  <c r="F78" i="27" s="1"/>
  <c r="F79" i="27" s="1"/>
  <c r="F80" i="27" s="1"/>
  <c r="F81" i="27" s="1"/>
  <c r="F82" i="27" s="1"/>
  <c r="F83" i="27" s="1"/>
  <c r="F84" i="27" s="1"/>
  <c r="F85" i="27" s="1"/>
  <c r="F86" i="27" s="1"/>
  <c r="F87" i="27" s="1"/>
  <c r="F88" i="27" s="1"/>
  <c r="F89" i="27" s="1"/>
  <c r="G32" i="27"/>
  <c r="G30" i="27"/>
  <c r="G28" i="27"/>
  <c r="G26" i="27"/>
  <c r="G24" i="27"/>
  <c r="G22" i="27"/>
  <c r="G20" i="27"/>
  <c r="K15" i="27"/>
  <c r="J15" i="27"/>
  <c r="I15" i="27"/>
  <c r="H15" i="27"/>
  <c r="G15" i="27"/>
  <c r="K13" i="27"/>
  <c r="J13" i="27"/>
  <c r="I13" i="27"/>
  <c r="H13" i="27"/>
  <c r="G13" i="27"/>
  <c r="K11" i="27"/>
  <c r="J11" i="27"/>
  <c r="I11" i="27"/>
  <c r="H11" i="27"/>
  <c r="G11" i="27"/>
  <c r="F23" i="26"/>
  <c r="G138" i="27" s="1"/>
  <c r="AI13" i="26"/>
  <c r="AH13" i="26"/>
  <c r="AG13" i="26"/>
  <c r="AF13" i="26"/>
  <c r="AE13" i="26"/>
  <c r="AI11" i="26"/>
  <c r="AH11" i="26"/>
  <c r="AH9" i="26" s="1"/>
  <c r="AG11" i="26"/>
  <c r="AF11" i="26"/>
  <c r="AE11" i="26"/>
  <c r="AE9" i="26" s="1"/>
  <c r="AI10" i="26"/>
  <c r="AH10" i="26"/>
  <c r="AG10" i="26"/>
  <c r="AF10" i="26"/>
  <c r="AF9" i="26" s="1"/>
  <c r="AE10" i="26"/>
  <c r="G135" i="27"/>
  <c r="AI110" i="25"/>
  <c r="AH110" i="25"/>
  <c r="AG110" i="25"/>
  <c r="AF110" i="25"/>
  <c r="AE110" i="25"/>
  <c r="AD110" i="25"/>
  <c r="AD24" i="26" s="1"/>
  <c r="K167" i="27" s="1"/>
  <c r="AC110" i="25"/>
  <c r="AC24" i="26" s="1"/>
  <c r="J167" i="27" s="1"/>
  <c r="AB110" i="25"/>
  <c r="AB24" i="26" s="1"/>
  <c r="I167" i="27" s="1"/>
  <c r="AA110" i="25"/>
  <c r="AA24" i="26" s="1"/>
  <c r="H167" i="27" s="1"/>
  <c r="Z110" i="25"/>
  <c r="Z24" i="26" s="1"/>
  <c r="G167" i="27" s="1"/>
  <c r="Y110" i="25"/>
  <c r="Y24" i="26" s="1"/>
  <c r="K160" i="27" s="1"/>
  <c r="X110" i="25"/>
  <c r="X24" i="26" s="1"/>
  <c r="J160" i="27" s="1"/>
  <c r="W110" i="25"/>
  <c r="W24" i="26" s="1"/>
  <c r="I160" i="27" s="1"/>
  <c r="V110" i="25"/>
  <c r="V24" i="26" s="1"/>
  <c r="H160" i="27" s="1"/>
  <c r="U110" i="25"/>
  <c r="U24" i="26" s="1"/>
  <c r="G160" i="27" s="1"/>
  <c r="T110" i="25"/>
  <c r="T24" i="26" s="1"/>
  <c r="K153" i="27" s="1"/>
  <c r="S110" i="25"/>
  <c r="S24" i="26" s="1"/>
  <c r="J153" i="27" s="1"/>
  <c r="R110" i="25"/>
  <c r="R24" i="26" s="1"/>
  <c r="I153" i="27" s="1"/>
  <c r="Q110" i="25"/>
  <c r="Q24" i="26" s="1"/>
  <c r="H153" i="27" s="1"/>
  <c r="P110" i="25"/>
  <c r="P24" i="26" s="1"/>
  <c r="G153" i="27" s="1"/>
  <c r="O110" i="25"/>
  <c r="O24" i="26" s="1"/>
  <c r="K146" i="27" s="1"/>
  <c r="N110" i="25"/>
  <c r="N24" i="26" s="1"/>
  <c r="J146" i="27" s="1"/>
  <c r="M110" i="25"/>
  <c r="M24" i="26" s="1"/>
  <c r="I146" i="27" s="1"/>
  <c r="L110" i="25"/>
  <c r="L24" i="26" s="1"/>
  <c r="H146" i="27" s="1"/>
  <c r="K110" i="25"/>
  <c r="K24" i="26" s="1"/>
  <c r="G146" i="27" s="1"/>
  <c r="J110" i="25"/>
  <c r="J24" i="26" s="1"/>
  <c r="K139" i="27" s="1"/>
  <c r="I110" i="25"/>
  <c r="I24" i="26" s="1"/>
  <c r="J139" i="27" s="1"/>
  <c r="H110" i="25"/>
  <c r="H24" i="26" s="1"/>
  <c r="I139" i="27" s="1"/>
  <c r="G110" i="25"/>
  <c r="G24" i="26" s="1"/>
  <c r="H139" i="27" s="1"/>
  <c r="F110" i="25"/>
  <c r="F24" i="26" s="1"/>
  <c r="AI79" i="25"/>
  <c r="AH79" i="25"/>
  <c r="AG79" i="25"/>
  <c r="AF79" i="25"/>
  <c r="AE79" i="25"/>
  <c r="AS72" i="25"/>
  <c r="G72" i="25"/>
  <c r="F72" i="25"/>
  <c r="N72" i="25" s="1"/>
  <c r="G71" i="25"/>
  <c r="F71" i="25"/>
  <c r="G70" i="25"/>
  <c r="F70" i="25"/>
  <c r="N70" i="25" s="1"/>
  <c r="G69" i="25"/>
  <c r="F69" i="25"/>
  <c r="AS68" i="25"/>
  <c r="G68" i="25"/>
  <c r="F68" i="25"/>
  <c r="E43" i="25"/>
  <c r="E44" i="25" s="1"/>
  <c r="E45" i="25" s="1"/>
  <c r="E46" i="25" s="1"/>
  <c r="E47" i="25" s="1"/>
  <c r="E48" i="25" s="1"/>
  <c r="E49" i="25" s="1"/>
  <c r="E50" i="25" s="1"/>
  <c r="E51" i="25" s="1"/>
  <c r="E52" i="25" s="1"/>
  <c r="E53" i="25" s="1"/>
  <c r="E54" i="25" s="1"/>
  <c r="E55" i="25" s="1"/>
  <c r="E56" i="25" s="1"/>
  <c r="E57" i="25" s="1"/>
  <c r="E58" i="25" s="1"/>
  <c r="E59" i="25" s="1"/>
  <c r="E60" i="25" s="1"/>
  <c r="E61" i="25" s="1"/>
  <c r="E62" i="25" s="1"/>
  <c r="E63" i="25" s="1"/>
  <c r="E64" i="25" s="1"/>
  <c r="E65" i="25" s="1"/>
  <c r="E66" i="25" s="1"/>
  <c r="E67" i="25" s="1"/>
  <c r="E68" i="25" s="1"/>
  <c r="E69" i="25" s="1"/>
  <c r="E70" i="25" s="1"/>
  <c r="E71" i="25" s="1"/>
  <c r="E72" i="25" s="1"/>
  <c r="L41" i="25"/>
  <c r="AD30" i="25"/>
  <c r="AC30" i="25"/>
  <c r="AB30" i="25"/>
  <c r="AA30" i="25"/>
  <c r="Z30" i="25"/>
  <c r="Y30" i="25"/>
  <c r="X30" i="25"/>
  <c r="W30" i="25"/>
  <c r="V30" i="25"/>
  <c r="U30" i="25"/>
  <c r="T30" i="25"/>
  <c r="S30" i="25"/>
  <c r="R30" i="25"/>
  <c r="Q30" i="25"/>
  <c r="P30" i="25"/>
  <c r="O30" i="25"/>
  <c r="N30" i="25"/>
  <c r="M30" i="25"/>
  <c r="L30" i="25"/>
  <c r="K30" i="25"/>
  <c r="J30" i="25"/>
  <c r="I30" i="25"/>
  <c r="H30" i="25"/>
  <c r="G30" i="25"/>
  <c r="F30" i="25"/>
  <c r="F29" i="25"/>
  <c r="G47" i="27" s="1"/>
  <c r="AJ25" i="25"/>
  <c r="AI25" i="25"/>
  <c r="AH25" i="25"/>
  <c r="AG25" i="25"/>
  <c r="AF25" i="25"/>
  <c r="AE25" i="25"/>
  <c r="AD25" i="25"/>
  <c r="K44" i="27" s="1"/>
  <c r="AC25" i="25"/>
  <c r="AB25" i="25"/>
  <c r="AA25" i="25"/>
  <c r="Z25" i="25"/>
  <c r="Y25" i="25"/>
  <c r="X25" i="25"/>
  <c r="J44" i="27" s="1"/>
  <c r="W25" i="25"/>
  <c r="V25" i="25"/>
  <c r="U25" i="25"/>
  <c r="AH24" i="25" s="1"/>
  <c r="T25" i="25"/>
  <c r="S25" i="25"/>
  <c r="R25" i="25"/>
  <c r="I44" i="27" s="1"/>
  <c r="Q25" i="25"/>
  <c r="P25" i="25"/>
  <c r="O25" i="25"/>
  <c r="N25" i="25"/>
  <c r="M25" i="25"/>
  <c r="L25" i="25"/>
  <c r="H44" i="27" s="1"/>
  <c r="K25" i="25"/>
  <c r="J25" i="25"/>
  <c r="I25" i="25"/>
  <c r="H25" i="25"/>
  <c r="G25" i="25"/>
  <c r="F25" i="25"/>
  <c r="G44" i="27" s="1"/>
  <c r="F24" i="25"/>
  <c r="G43" i="27" s="1"/>
  <c r="AI16" i="25"/>
  <c r="AH16" i="25"/>
  <c r="AG16" i="25"/>
  <c r="AF16" i="25"/>
  <c r="AE16" i="25"/>
  <c r="AI15" i="25"/>
  <c r="AH15" i="25"/>
  <c r="AG15" i="25"/>
  <c r="AF15" i="25"/>
  <c r="AE15" i="25"/>
  <c r="AI14" i="25"/>
  <c r="AH14" i="25"/>
  <c r="AG14" i="25"/>
  <c r="AF14" i="25"/>
  <c r="AE14" i="25"/>
  <c r="AI13" i="25"/>
  <c r="AH13" i="25"/>
  <c r="AG13" i="25"/>
  <c r="AF13" i="25"/>
  <c r="AE13" i="25"/>
  <c r="AD13" i="25"/>
  <c r="AC13" i="25"/>
  <c r="AB13" i="25"/>
  <c r="AA13" i="25"/>
  <c r="Z13" i="25"/>
  <c r="Y13" i="25"/>
  <c r="X13" i="25"/>
  <c r="W13" i="25"/>
  <c r="V13" i="25"/>
  <c r="U13" i="25"/>
  <c r="T13" i="25"/>
  <c r="S13" i="25"/>
  <c r="R13" i="25"/>
  <c r="Q13" i="25"/>
  <c r="P13" i="25"/>
  <c r="O13" i="25"/>
  <c r="N13" i="25"/>
  <c r="M13" i="25"/>
  <c r="L13" i="25"/>
  <c r="K13" i="25"/>
  <c r="J13" i="25"/>
  <c r="I13" i="25"/>
  <c r="H13" i="25"/>
  <c r="G13" i="25"/>
  <c r="F13" i="25"/>
  <c r="AI11" i="25"/>
  <c r="AH11" i="25"/>
  <c r="AG11" i="25"/>
  <c r="AG9" i="25" s="1"/>
  <c r="AF11" i="25"/>
  <c r="AF9" i="25" s="1"/>
  <c r="AE11" i="25"/>
  <c r="AD11" i="25"/>
  <c r="AC11" i="25"/>
  <c r="AB11" i="25"/>
  <c r="AA11" i="25"/>
  <c r="Z11" i="25"/>
  <c r="Y11" i="25"/>
  <c r="Y9" i="25" s="1"/>
  <c r="X11" i="25"/>
  <c r="X9" i="25" s="1"/>
  <c r="W11" i="25"/>
  <c r="V11" i="25"/>
  <c r="U11" i="25"/>
  <c r="T11" i="25"/>
  <c r="S11" i="25"/>
  <c r="R11" i="25"/>
  <c r="Q11" i="25"/>
  <c r="Q9" i="25" s="1"/>
  <c r="P11" i="25"/>
  <c r="P9" i="25" s="1"/>
  <c r="O11" i="25"/>
  <c r="N11" i="25"/>
  <c r="M11" i="25"/>
  <c r="L11" i="25"/>
  <c r="K11" i="25"/>
  <c r="J11" i="25"/>
  <c r="I11" i="25"/>
  <c r="I9" i="25" s="1"/>
  <c r="H11" i="25"/>
  <c r="H9" i="25" s="1"/>
  <c r="G11" i="25"/>
  <c r="F11" i="25"/>
  <c r="AI10" i="25"/>
  <c r="AI9" i="25" s="1"/>
  <c r="AH10" i="25"/>
  <c r="AG10" i="25"/>
  <c r="AF10" i="25"/>
  <c r="AE10" i="25"/>
  <c r="AE9" i="25" s="1"/>
  <c r="AD10" i="25"/>
  <c r="AD9" i="25" s="1"/>
  <c r="AC10" i="25"/>
  <c r="AB10" i="25"/>
  <c r="AA10" i="25"/>
  <c r="AA9" i="25" s="1"/>
  <c r="Z10" i="25"/>
  <c r="Y10" i="25"/>
  <c r="X10" i="25"/>
  <c r="W10" i="25"/>
  <c r="W9" i="25" s="1"/>
  <c r="V10" i="25"/>
  <c r="V9" i="25" s="1"/>
  <c r="U10" i="25"/>
  <c r="T10" i="25"/>
  <c r="S10" i="25"/>
  <c r="S9" i="25" s="1"/>
  <c r="R10" i="25"/>
  <c r="Q10" i="25"/>
  <c r="P10" i="25"/>
  <c r="O10" i="25"/>
  <c r="O9" i="25" s="1"/>
  <c r="N10" i="25"/>
  <c r="N9" i="25" s="1"/>
  <c r="M10" i="25"/>
  <c r="L10" i="25"/>
  <c r="K10" i="25"/>
  <c r="K9" i="25" s="1"/>
  <c r="J10" i="25"/>
  <c r="I10" i="25"/>
  <c r="H10" i="25"/>
  <c r="G10" i="25"/>
  <c r="G9" i="25" s="1"/>
  <c r="F10" i="25"/>
  <c r="F9" i="25" s="1"/>
  <c r="AH9" i="25"/>
  <c r="AC9" i="25"/>
  <c r="AB9" i="25"/>
  <c r="Z9" i="25"/>
  <c r="U9" i="25"/>
  <c r="T9" i="25"/>
  <c r="R9" i="25"/>
  <c r="M9" i="25"/>
  <c r="L9" i="25"/>
  <c r="J9" i="25"/>
  <c r="AE8" i="25"/>
  <c r="AF8" i="25" s="1"/>
  <c r="AG8" i="25" s="1"/>
  <c r="AH8" i="25" s="1"/>
  <c r="AI8" i="25" s="1"/>
  <c r="D218" i="23"/>
  <c r="D219" i="23" s="1"/>
  <c r="D220" i="23" s="1"/>
  <c r="D221" i="23" s="1"/>
  <c r="D222" i="23" s="1"/>
  <c r="D223" i="23" s="1"/>
  <c r="D224" i="23" s="1"/>
  <c r="D225" i="23" s="1"/>
  <c r="D226" i="23" s="1"/>
  <c r="D227" i="23" s="1"/>
  <c r="D228" i="23" s="1"/>
  <c r="D229" i="23" s="1"/>
  <c r="D230" i="23" s="1"/>
  <c r="D231" i="23" s="1"/>
  <c r="D232" i="23" s="1"/>
  <c r="D213" i="23"/>
  <c r="D214" i="23" s="1"/>
  <c r="D215" i="23" s="1"/>
  <c r="D216" i="23" s="1"/>
  <c r="D217" i="23" s="1"/>
  <c r="D210" i="23"/>
  <c r="D211" i="23" s="1"/>
  <c r="D212" i="23" s="1"/>
  <c r="D208" i="23"/>
  <c r="D209" i="23" s="1"/>
  <c r="Q206" i="23"/>
  <c r="D206" i="23"/>
  <c r="Q205" i="23"/>
  <c r="Q204" i="23"/>
  <c r="D204" i="23"/>
  <c r="Q203" i="23"/>
  <c r="Q202" i="23"/>
  <c r="D202" i="23"/>
  <c r="Q201" i="23"/>
  <c r="Q200" i="23"/>
  <c r="Q199" i="23"/>
  <c r="Q198" i="23"/>
  <c r="Q197" i="23"/>
  <c r="Q196" i="23"/>
  <c r="D196" i="23"/>
  <c r="Q195" i="23"/>
  <c r="Q194" i="23"/>
  <c r="D194" i="23"/>
  <c r="Q193" i="23"/>
  <c r="Q192" i="23"/>
  <c r="D192" i="23"/>
  <c r="Q191" i="23"/>
  <c r="Q190" i="23"/>
  <c r="D190" i="23"/>
  <c r="Q189" i="23"/>
  <c r="Q188" i="23"/>
  <c r="D188" i="23"/>
  <c r="Q187" i="23"/>
  <c r="Q186" i="23"/>
  <c r="D186" i="23"/>
  <c r="Q185" i="23"/>
  <c r="Q184" i="23"/>
  <c r="Q183" i="23"/>
  <c r="Q182" i="23"/>
  <c r="Q175" i="23"/>
  <c r="Q174" i="23"/>
  <c r="Q173" i="23"/>
  <c r="Q172" i="23"/>
  <c r="Q171" i="23"/>
  <c r="Q170" i="23"/>
  <c r="Q169" i="23"/>
  <c r="Q168" i="23"/>
  <c r="Q167" i="23"/>
  <c r="D163" i="23"/>
  <c r="K19" i="20" s="1"/>
  <c r="I161" i="23"/>
  <c r="D161" i="23"/>
  <c r="Q152" i="23"/>
  <c r="Q151" i="23"/>
  <c r="Q140" i="23"/>
  <c r="Q139" i="23"/>
  <c r="Q128" i="23"/>
  <c r="Q127" i="23"/>
  <c r="Q126" i="23"/>
  <c r="I90" i="23"/>
  <c r="A76" i="23"/>
  <c r="Q55" i="23"/>
  <c r="A50" i="23"/>
  <c r="Q28" i="23"/>
  <c r="Q26" i="23"/>
  <c r="Q25" i="23"/>
  <c r="Q24" i="23"/>
  <c r="Q23" i="23"/>
  <c r="Q22" i="23"/>
  <c r="Q20" i="23"/>
  <c r="Q19" i="23"/>
  <c r="Q18" i="23"/>
  <c r="D17" i="23"/>
  <c r="D21" i="23" s="1"/>
  <c r="Q16" i="23"/>
  <c r="Q15" i="23"/>
  <c r="D75" i="20"/>
  <c r="D74" i="20"/>
  <c r="D73" i="20"/>
  <c r="D72" i="20"/>
  <c r="D71" i="20"/>
  <c r="D70" i="20"/>
  <c r="D69" i="20"/>
  <c r="D68" i="20"/>
  <c r="D67" i="20"/>
  <c r="D66" i="20"/>
  <c r="D65" i="20"/>
  <c r="D64" i="20"/>
  <c r="D63" i="20"/>
  <c r="D62" i="20"/>
  <c r="D61" i="20"/>
  <c r="D60" i="20"/>
  <c r="D59" i="20"/>
  <c r="D58" i="20"/>
  <c r="D57" i="20"/>
  <c r="D56" i="20"/>
  <c r="D55" i="20"/>
  <c r="D54" i="20"/>
  <c r="D53" i="20"/>
  <c r="D52" i="20"/>
  <c r="D51" i="20"/>
  <c r="C51" i="20"/>
  <c r="G43" i="20"/>
  <c r="E43" i="20"/>
  <c r="F43" i="20" s="1"/>
  <c r="AD14" i="25" s="1"/>
  <c r="G42" i="20"/>
  <c r="E42" i="20"/>
  <c r="F42" i="20" s="1"/>
  <c r="AC14" i="25" s="1"/>
  <c r="G41" i="20"/>
  <c r="K41" i="20" s="1"/>
  <c r="E41" i="20"/>
  <c r="F41" i="20" s="1"/>
  <c r="AB14" i="25" s="1"/>
  <c r="G40" i="20"/>
  <c r="E40" i="20"/>
  <c r="F40" i="20" s="1"/>
  <c r="AA14" i="25" s="1"/>
  <c r="G39" i="20"/>
  <c r="E39" i="20"/>
  <c r="F39" i="20" s="1"/>
  <c r="Z14" i="25" s="1"/>
  <c r="G38" i="20"/>
  <c r="E38" i="20"/>
  <c r="F38" i="20" s="1"/>
  <c r="Y14" i="25" s="1"/>
  <c r="G37" i="20"/>
  <c r="K37" i="20" s="1"/>
  <c r="E37" i="20"/>
  <c r="F37" i="20" s="1"/>
  <c r="X14" i="25" s="1"/>
  <c r="G36" i="20"/>
  <c r="E36" i="20"/>
  <c r="F36" i="20" s="1"/>
  <c r="W14" i="25" s="1"/>
  <c r="G35" i="20"/>
  <c r="E35" i="20"/>
  <c r="F35" i="20" s="1"/>
  <c r="V14" i="25" s="1"/>
  <c r="G34" i="20"/>
  <c r="E34" i="20"/>
  <c r="F34" i="20" s="1"/>
  <c r="U14" i="25" s="1"/>
  <c r="G33" i="20"/>
  <c r="K33" i="20" s="1"/>
  <c r="E33" i="20"/>
  <c r="F33" i="20" s="1"/>
  <c r="T14" i="25" s="1"/>
  <c r="G32" i="20"/>
  <c r="E32" i="20"/>
  <c r="F32" i="20" s="1"/>
  <c r="S14" i="25" s="1"/>
  <c r="G31" i="20"/>
  <c r="E31" i="20"/>
  <c r="F31" i="20" s="1"/>
  <c r="R14" i="25" s="1"/>
  <c r="G30" i="20"/>
  <c r="E30" i="20"/>
  <c r="F30" i="20" s="1"/>
  <c r="Q14" i="25" s="1"/>
  <c r="G29" i="20"/>
  <c r="K29" i="20" s="1"/>
  <c r="E29" i="20"/>
  <c r="F29" i="20" s="1"/>
  <c r="P14" i="25" s="1"/>
  <c r="G28" i="20"/>
  <c r="E28" i="20"/>
  <c r="F28" i="20" s="1"/>
  <c r="O14" i="25" s="1"/>
  <c r="G27" i="20"/>
  <c r="E27" i="20"/>
  <c r="F27" i="20" s="1"/>
  <c r="N14" i="25" s="1"/>
  <c r="G26" i="20"/>
  <c r="E26" i="20"/>
  <c r="F26" i="20" s="1"/>
  <c r="M14" i="25" s="1"/>
  <c r="G25" i="20"/>
  <c r="K25" i="20" s="1"/>
  <c r="E25" i="20"/>
  <c r="F25" i="20" s="1"/>
  <c r="L14" i="25" s="1"/>
  <c r="G24" i="20"/>
  <c r="E24" i="20"/>
  <c r="F24" i="20" s="1"/>
  <c r="K14" i="25" s="1"/>
  <c r="G23" i="20"/>
  <c r="E23" i="20"/>
  <c r="F23" i="20" s="1"/>
  <c r="J14" i="25" s="1"/>
  <c r="G22" i="20"/>
  <c r="E22" i="20"/>
  <c r="F22" i="20" s="1"/>
  <c r="I14" i="25" s="1"/>
  <c r="G21" i="20"/>
  <c r="K21" i="20" s="1"/>
  <c r="E21" i="20"/>
  <c r="F21" i="20" s="1"/>
  <c r="H14" i="25" s="1"/>
  <c r="G20" i="20"/>
  <c r="E20" i="20"/>
  <c r="F20" i="20" s="1"/>
  <c r="G14" i="25" s="1"/>
  <c r="H19" i="20"/>
  <c r="E19" i="20"/>
  <c r="F19" i="20" s="1"/>
  <c r="F14" i="25" s="1"/>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K116" i="18"/>
  <c r="J116" i="18"/>
  <c r="I116" i="18"/>
  <c r="H116" i="18"/>
  <c r="G116" i="18"/>
  <c r="K115" i="18"/>
  <c r="J115" i="18"/>
  <c r="I115" i="18"/>
  <c r="H115" i="18"/>
  <c r="G115" i="18"/>
  <c r="K114" i="18"/>
  <c r="J114" i="18"/>
  <c r="I114" i="18"/>
  <c r="H114" i="18"/>
  <c r="G114" i="18"/>
  <c r="K113" i="18"/>
  <c r="J113" i="18"/>
  <c r="I113" i="18"/>
  <c r="H113" i="18"/>
  <c r="G113" i="18"/>
  <c r="K112" i="18"/>
  <c r="J112" i="18"/>
  <c r="I112" i="18"/>
  <c r="H112" i="18"/>
  <c r="G112" i="18"/>
  <c r="K111" i="18"/>
  <c r="J111" i="18"/>
  <c r="I111" i="18"/>
  <c r="H111" i="18"/>
  <c r="G111" i="18"/>
  <c r="K110" i="18"/>
  <c r="J110" i="18"/>
  <c r="I110" i="18"/>
  <c r="H110" i="18"/>
  <c r="G110" i="18"/>
  <c r="K109" i="18"/>
  <c r="J109" i="18"/>
  <c r="I109" i="18"/>
  <c r="H109" i="18"/>
  <c r="G109" i="18"/>
  <c r="K108" i="18"/>
  <c r="J108" i="18"/>
  <c r="I108" i="18"/>
  <c r="H108" i="18"/>
  <c r="G108" i="18"/>
  <c r="K107" i="18"/>
  <c r="J107" i="18"/>
  <c r="I107" i="18"/>
  <c r="H107" i="18"/>
  <c r="G107" i="18"/>
  <c r="K106" i="18"/>
  <c r="J106" i="18"/>
  <c r="I106" i="18"/>
  <c r="H106" i="18"/>
  <c r="G106" i="18"/>
  <c r="K105" i="18"/>
  <c r="J105" i="18"/>
  <c r="I105" i="18"/>
  <c r="H105" i="18"/>
  <c r="G105" i="18"/>
  <c r="K104" i="18"/>
  <c r="J104" i="18"/>
  <c r="I104" i="18"/>
  <c r="H104" i="18"/>
  <c r="G104" i="18"/>
  <c r="K103" i="18"/>
  <c r="J103" i="18"/>
  <c r="I103" i="18"/>
  <c r="H103" i="18"/>
  <c r="G103" i="18"/>
  <c r="K102" i="18"/>
  <c r="J102" i="18"/>
  <c r="I102" i="18"/>
  <c r="H102" i="18"/>
  <c r="G102" i="18"/>
  <c r="K101" i="18"/>
  <c r="J101" i="18"/>
  <c r="I101" i="18"/>
  <c r="H101" i="18"/>
  <c r="G101" i="18"/>
  <c r="K100" i="18"/>
  <c r="J100" i="18"/>
  <c r="I100" i="18"/>
  <c r="H100" i="18"/>
  <c r="G100" i="18"/>
  <c r="K99" i="18"/>
  <c r="J99" i="18"/>
  <c r="I99" i="18"/>
  <c r="H99" i="18"/>
  <c r="G99" i="18"/>
  <c r="K98" i="18"/>
  <c r="J98" i="18"/>
  <c r="I98" i="18"/>
  <c r="H98" i="18"/>
  <c r="G98" i="18"/>
  <c r="K97" i="18"/>
  <c r="J97" i="18"/>
  <c r="I97" i="18"/>
  <c r="H97" i="18"/>
  <c r="G97" i="18"/>
  <c r="K96" i="18"/>
  <c r="J96" i="18"/>
  <c r="I96" i="18"/>
  <c r="H96" i="18"/>
  <c r="G96" i="18"/>
  <c r="K95" i="18"/>
  <c r="J95" i="18"/>
  <c r="I95" i="18"/>
  <c r="H95" i="18"/>
  <c r="G95" i="18"/>
  <c r="AU89" i="18"/>
  <c r="AT89" i="18"/>
  <c r="AS89" i="18"/>
  <c r="AR89" i="18"/>
  <c r="AQ89" i="18"/>
  <c r="AP89" i="18"/>
  <c r="AO89" i="18"/>
  <c r="AN89" i="18"/>
  <c r="AM89" i="18"/>
  <c r="AL89" i="18"/>
  <c r="AK89" i="18"/>
  <c r="AJ89" i="18"/>
  <c r="AI89" i="18"/>
  <c r="AH89" i="18"/>
  <c r="AG89" i="18"/>
  <c r="AF89" i="18"/>
  <c r="AE89" i="18"/>
  <c r="AD89" i="18"/>
  <c r="AC89" i="18"/>
  <c r="AB89" i="18"/>
  <c r="AA89" i="18"/>
  <c r="Z89" i="18"/>
  <c r="Y89" i="18"/>
  <c r="X89" i="18"/>
  <c r="W89" i="18"/>
  <c r="V89" i="18"/>
  <c r="U89" i="18"/>
  <c r="T89" i="18"/>
  <c r="S89" i="18"/>
  <c r="R89" i="18"/>
  <c r="P89" i="18"/>
  <c r="O89" i="18"/>
  <c r="N89" i="18"/>
  <c r="M89" i="18"/>
  <c r="L89" i="18"/>
  <c r="AU88" i="18"/>
  <c r="AT88" i="18"/>
  <c r="AS88" i="18"/>
  <c r="AR88" i="18"/>
  <c r="AQ88" i="18"/>
  <c r="AP88" i="18"/>
  <c r="AO88" i="18"/>
  <c r="AN88" i="18"/>
  <c r="AM88" i="18"/>
  <c r="AL88" i="18"/>
  <c r="AK88" i="18"/>
  <c r="AJ88" i="18"/>
  <c r="AI88" i="18"/>
  <c r="AH88" i="18"/>
  <c r="AG88" i="18"/>
  <c r="AF88" i="18"/>
  <c r="AE88" i="18"/>
  <c r="AD88" i="18"/>
  <c r="AC88" i="18"/>
  <c r="AB88" i="18"/>
  <c r="AA88" i="18"/>
  <c r="Z88" i="18"/>
  <c r="Y88" i="18"/>
  <c r="X88" i="18"/>
  <c r="W88" i="18"/>
  <c r="V88" i="18"/>
  <c r="U88" i="18"/>
  <c r="T88" i="18"/>
  <c r="S88" i="18"/>
  <c r="R88" i="18"/>
  <c r="P88" i="18"/>
  <c r="O88" i="18"/>
  <c r="N88" i="18"/>
  <c r="M88" i="18"/>
  <c r="L88" i="18"/>
  <c r="AU87" i="18"/>
  <c r="AT87" i="18"/>
  <c r="AS87" i="18"/>
  <c r="AR87" i="18"/>
  <c r="AQ87" i="18"/>
  <c r="AP87" i="18"/>
  <c r="AO87" i="18"/>
  <c r="AN87" i="18"/>
  <c r="AM87" i="18"/>
  <c r="AL87" i="18"/>
  <c r="AK87" i="18"/>
  <c r="AJ87" i="18"/>
  <c r="AI87" i="18"/>
  <c r="AH87" i="18"/>
  <c r="AG87" i="18"/>
  <c r="AF87" i="18"/>
  <c r="AE87" i="18"/>
  <c r="AD87" i="18"/>
  <c r="AC87" i="18"/>
  <c r="AB87" i="18"/>
  <c r="AA87" i="18"/>
  <c r="Z87" i="18"/>
  <c r="Y87" i="18"/>
  <c r="X87" i="18"/>
  <c r="W87" i="18"/>
  <c r="V87" i="18"/>
  <c r="U87" i="18"/>
  <c r="T87" i="18"/>
  <c r="S87" i="18"/>
  <c r="R87" i="18"/>
  <c r="P87" i="18"/>
  <c r="O87" i="18"/>
  <c r="N87" i="18"/>
  <c r="M87" i="18"/>
  <c r="L87" i="18"/>
  <c r="AU86" i="18"/>
  <c r="AT86" i="18"/>
  <c r="AS86" i="18"/>
  <c r="AR86" i="18"/>
  <c r="AQ86" i="18"/>
  <c r="AP86" i="18"/>
  <c r="AO86" i="18"/>
  <c r="AN86" i="18"/>
  <c r="AM86" i="18"/>
  <c r="AL86" i="18"/>
  <c r="AK86" i="18"/>
  <c r="AJ86" i="18"/>
  <c r="AI86" i="18"/>
  <c r="AH86" i="18"/>
  <c r="AG86" i="18"/>
  <c r="AF86" i="18"/>
  <c r="AE86" i="18"/>
  <c r="AD86" i="18"/>
  <c r="AC86" i="18"/>
  <c r="AB86" i="18"/>
  <c r="AA86" i="18"/>
  <c r="Z86" i="18"/>
  <c r="Y86" i="18"/>
  <c r="X86" i="18"/>
  <c r="W86" i="18"/>
  <c r="V86" i="18"/>
  <c r="U86" i="18"/>
  <c r="T86" i="18"/>
  <c r="S86" i="18"/>
  <c r="R86" i="18"/>
  <c r="P86" i="18"/>
  <c r="O86" i="18"/>
  <c r="N86" i="18"/>
  <c r="M86" i="18"/>
  <c r="L86" i="18"/>
  <c r="AU85" i="18"/>
  <c r="AT85" i="18"/>
  <c r="AS85" i="18"/>
  <c r="AR85" i="18"/>
  <c r="AQ85" i="18"/>
  <c r="AP85" i="18"/>
  <c r="AO85" i="18"/>
  <c r="AN85" i="18"/>
  <c r="AM85" i="18"/>
  <c r="AL85" i="18"/>
  <c r="AK85" i="18"/>
  <c r="AJ85" i="18"/>
  <c r="AI85" i="18"/>
  <c r="AH85" i="18"/>
  <c r="AG85" i="18"/>
  <c r="AF85" i="18"/>
  <c r="AE85" i="18"/>
  <c r="AD85" i="18"/>
  <c r="AC85" i="18"/>
  <c r="AB85" i="18"/>
  <c r="AA85" i="18"/>
  <c r="Z85" i="18"/>
  <c r="Y85" i="18"/>
  <c r="X85" i="18"/>
  <c r="W85" i="18"/>
  <c r="V85" i="18"/>
  <c r="U85" i="18"/>
  <c r="T85" i="18"/>
  <c r="S85" i="18"/>
  <c r="R85" i="18"/>
  <c r="P85" i="18"/>
  <c r="O85" i="18"/>
  <c r="N85" i="18"/>
  <c r="M85" i="18"/>
  <c r="L85" i="18"/>
  <c r="AU84" i="18"/>
  <c r="AT84" i="18"/>
  <c r="AS84" i="18"/>
  <c r="AR84" i="18"/>
  <c r="AQ84" i="18"/>
  <c r="AP84" i="18"/>
  <c r="AO84" i="18"/>
  <c r="AN84" i="18"/>
  <c r="AM84" i="18"/>
  <c r="AL84" i="18"/>
  <c r="AK84" i="18"/>
  <c r="AJ84" i="18"/>
  <c r="AI84" i="18"/>
  <c r="AH84" i="18"/>
  <c r="AG84" i="18"/>
  <c r="AF84" i="18"/>
  <c r="AE84" i="18"/>
  <c r="AD84" i="18"/>
  <c r="AC84" i="18"/>
  <c r="AB84" i="18"/>
  <c r="AA84" i="18"/>
  <c r="Z84" i="18"/>
  <c r="Y84" i="18"/>
  <c r="X84" i="18"/>
  <c r="W84" i="18"/>
  <c r="V84" i="18"/>
  <c r="U84" i="18"/>
  <c r="T84" i="18"/>
  <c r="S84" i="18"/>
  <c r="R84" i="18"/>
  <c r="P84" i="18"/>
  <c r="O84" i="18"/>
  <c r="N84" i="18"/>
  <c r="M84" i="18"/>
  <c r="L84" i="18"/>
  <c r="AU83" i="18"/>
  <c r="AT83" i="18"/>
  <c r="AS83" i="18"/>
  <c r="AR83" i="18"/>
  <c r="AQ83" i="18"/>
  <c r="AP83" i="18"/>
  <c r="AO83" i="18"/>
  <c r="AN83" i="18"/>
  <c r="AM83" i="18"/>
  <c r="AL83" i="18"/>
  <c r="AK83" i="18"/>
  <c r="AJ83" i="18"/>
  <c r="AI83" i="18"/>
  <c r="AH83" i="18"/>
  <c r="AG83" i="18"/>
  <c r="AF83" i="18"/>
  <c r="AE83" i="18"/>
  <c r="AD83" i="18"/>
  <c r="AC83" i="18"/>
  <c r="AB83" i="18"/>
  <c r="AA83" i="18"/>
  <c r="Z83" i="18"/>
  <c r="Y83" i="18"/>
  <c r="X83" i="18"/>
  <c r="W83" i="18"/>
  <c r="V83" i="18"/>
  <c r="U83" i="18"/>
  <c r="T83" i="18"/>
  <c r="S83" i="18"/>
  <c r="R83" i="18"/>
  <c r="P83" i="18"/>
  <c r="O83" i="18"/>
  <c r="N83" i="18"/>
  <c r="M83" i="18"/>
  <c r="L83" i="18"/>
  <c r="AU82" i="18"/>
  <c r="AT82" i="18"/>
  <c r="AS82" i="18"/>
  <c r="AR82" i="18"/>
  <c r="AQ82" i="18"/>
  <c r="AP82" i="18"/>
  <c r="AO82" i="18"/>
  <c r="AN82" i="18"/>
  <c r="AM82" i="18"/>
  <c r="AL82" i="18"/>
  <c r="AK82" i="18"/>
  <c r="AJ82" i="18"/>
  <c r="AI82" i="18"/>
  <c r="AH82" i="18"/>
  <c r="AG82" i="18"/>
  <c r="AF82" i="18"/>
  <c r="AE82" i="18"/>
  <c r="AD82" i="18"/>
  <c r="AC82" i="18"/>
  <c r="AB82" i="18"/>
  <c r="AA82" i="18"/>
  <c r="Z82" i="18"/>
  <c r="Y82" i="18"/>
  <c r="X82" i="18"/>
  <c r="W82" i="18"/>
  <c r="V82" i="18"/>
  <c r="U82" i="18"/>
  <c r="T82" i="18"/>
  <c r="S82" i="18"/>
  <c r="R82" i="18"/>
  <c r="P82" i="18"/>
  <c r="O82" i="18"/>
  <c r="N82" i="18"/>
  <c r="M82" i="18"/>
  <c r="L82" i="18"/>
  <c r="AU81" i="18"/>
  <c r="AT81" i="18"/>
  <c r="AS81" i="18"/>
  <c r="AR81" i="18"/>
  <c r="AQ81" i="18"/>
  <c r="AP81" i="18"/>
  <c r="AO81" i="18"/>
  <c r="AN81" i="18"/>
  <c r="AM81" i="18"/>
  <c r="AL81" i="18"/>
  <c r="AK81" i="18"/>
  <c r="AJ81" i="18"/>
  <c r="AI81" i="18"/>
  <c r="AH81" i="18"/>
  <c r="AG81" i="18"/>
  <c r="AF81" i="18"/>
  <c r="AE81" i="18"/>
  <c r="AD81" i="18"/>
  <c r="AC81" i="18"/>
  <c r="AB81" i="18"/>
  <c r="AA81" i="18"/>
  <c r="Z81" i="18"/>
  <c r="Y81" i="18"/>
  <c r="X81" i="18"/>
  <c r="W81" i="18"/>
  <c r="V81" i="18"/>
  <c r="U81" i="18"/>
  <c r="T81" i="18"/>
  <c r="S81" i="18"/>
  <c r="R81" i="18"/>
  <c r="P81" i="18"/>
  <c r="O81" i="18"/>
  <c r="N81" i="18"/>
  <c r="M81" i="18"/>
  <c r="L81" i="18"/>
  <c r="AU80" i="18"/>
  <c r="AT80" i="18"/>
  <c r="AS80" i="18"/>
  <c r="AR80" i="18"/>
  <c r="AQ80" i="18"/>
  <c r="AP80" i="18"/>
  <c r="AO80" i="18"/>
  <c r="AN80" i="18"/>
  <c r="AM80" i="18"/>
  <c r="AL80" i="18"/>
  <c r="AK80" i="18"/>
  <c r="AJ80" i="18"/>
  <c r="AI80" i="18"/>
  <c r="AH80" i="18"/>
  <c r="AG80" i="18"/>
  <c r="AF80" i="18"/>
  <c r="AE80" i="18"/>
  <c r="AD80" i="18"/>
  <c r="AC80" i="18"/>
  <c r="AB80" i="18"/>
  <c r="AA80" i="18"/>
  <c r="Z80" i="18"/>
  <c r="Y80" i="18"/>
  <c r="X80" i="18"/>
  <c r="W80" i="18"/>
  <c r="V80" i="18"/>
  <c r="U80" i="18"/>
  <c r="T80" i="18"/>
  <c r="S80" i="18"/>
  <c r="R80" i="18"/>
  <c r="P80" i="18"/>
  <c r="O80" i="18"/>
  <c r="N80" i="18"/>
  <c r="M80" i="18"/>
  <c r="L80" i="18"/>
  <c r="AU79" i="18"/>
  <c r="AT79" i="18"/>
  <c r="AS79" i="18"/>
  <c r="AR79" i="18"/>
  <c r="AQ79" i="18"/>
  <c r="AP79" i="18"/>
  <c r="AO79" i="18"/>
  <c r="AN79" i="18"/>
  <c r="AM79" i="18"/>
  <c r="AL79" i="18"/>
  <c r="AK79" i="18"/>
  <c r="AJ79" i="18"/>
  <c r="AI79" i="18"/>
  <c r="AH79" i="18"/>
  <c r="AG79" i="18"/>
  <c r="AF79" i="18"/>
  <c r="AE79" i="18"/>
  <c r="AD79" i="18"/>
  <c r="AC79" i="18"/>
  <c r="AB79" i="18"/>
  <c r="AA79" i="18"/>
  <c r="Z79" i="18"/>
  <c r="Y79" i="18"/>
  <c r="X79" i="18"/>
  <c r="W79" i="18"/>
  <c r="V79" i="18"/>
  <c r="U79" i="18"/>
  <c r="T79" i="18"/>
  <c r="S79" i="18"/>
  <c r="R79" i="18"/>
  <c r="P79" i="18"/>
  <c r="O79" i="18"/>
  <c r="N79" i="18"/>
  <c r="M79" i="18"/>
  <c r="L79" i="18"/>
  <c r="AU78" i="18"/>
  <c r="AT78" i="18"/>
  <c r="AS78" i="18"/>
  <c r="AR78" i="18"/>
  <c r="AQ78" i="18"/>
  <c r="AP78" i="18"/>
  <c r="AO78" i="18"/>
  <c r="AN78" i="18"/>
  <c r="AM78" i="18"/>
  <c r="AL78" i="18"/>
  <c r="AK78" i="18"/>
  <c r="AJ78" i="18"/>
  <c r="AI78" i="18"/>
  <c r="AH78" i="18"/>
  <c r="AG78" i="18"/>
  <c r="AF78" i="18"/>
  <c r="AE78" i="18"/>
  <c r="AD78" i="18"/>
  <c r="AC78" i="18"/>
  <c r="AB78" i="18"/>
  <c r="AA78" i="18"/>
  <c r="Z78" i="18"/>
  <c r="Y78" i="18"/>
  <c r="X78" i="18"/>
  <c r="W78" i="18"/>
  <c r="V78" i="18"/>
  <c r="U78" i="18"/>
  <c r="T78" i="18"/>
  <c r="S78" i="18"/>
  <c r="R78" i="18"/>
  <c r="P78" i="18"/>
  <c r="O78" i="18"/>
  <c r="N78" i="18"/>
  <c r="M78" i="18"/>
  <c r="L78" i="18"/>
  <c r="AU77" i="18"/>
  <c r="AT77" i="18"/>
  <c r="AS77" i="18"/>
  <c r="AR77" i="18"/>
  <c r="AQ77" i="18"/>
  <c r="AP77" i="18"/>
  <c r="AO77" i="18"/>
  <c r="AN77" i="18"/>
  <c r="AM77" i="18"/>
  <c r="AL77" i="18"/>
  <c r="AK77" i="18"/>
  <c r="AJ77" i="18"/>
  <c r="AI77" i="18"/>
  <c r="AH77" i="18"/>
  <c r="AG77" i="18"/>
  <c r="AF77" i="18"/>
  <c r="AE77" i="18"/>
  <c r="AD77" i="18"/>
  <c r="AC77" i="18"/>
  <c r="AB77" i="18"/>
  <c r="AA77" i="18"/>
  <c r="Z77" i="18"/>
  <c r="Y77" i="18"/>
  <c r="X77" i="18"/>
  <c r="W77" i="18"/>
  <c r="V77" i="18"/>
  <c r="U77" i="18"/>
  <c r="T77" i="18"/>
  <c r="S77" i="18"/>
  <c r="R77" i="18"/>
  <c r="P77" i="18"/>
  <c r="O77" i="18"/>
  <c r="N77" i="18"/>
  <c r="M77" i="18"/>
  <c r="L77" i="18"/>
  <c r="AU76" i="18"/>
  <c r="AT76" i="18"/>
  <c r="AS76" i="18"/>
  <c r="AR76" i="18"/>
  <c r="AQ76" i="18"/>
  <c r="AP76" i="18"/>
  <c r="AO76" i="18"/>
  <c r="AN76" i="18"/>
  <c r="AM76" i="18"/>
  <c r="AL76" i="18"/>
  <c r="AK76" i="18"/>
  <c r="AJ76" i="18"/>
  <c r="AI76" i="18"/>
  <c r="AH76" i="18"/>
  <c r="AG76" i="18"/>
  <c r="AF76" i="18"/>
  <c r="AE76" i="18"/>
  <c r="AD76" i="18"/>
  <c r="AC76" i="18"/>
  <c r="AB76" i="18"/>
  <c r="AA76" i="18"/>
  <c r="Z76" i="18"/>
  <c r="Y76" i="18"/>
  <c r="X76" i="18"/>
  <c r="W76" i="18"/>
  <c r="V76" i="18"/>
  <c r="U76" i="18"/>
  <c r="T76" i="18"/>
  <c r="S76" i="18"/>
  <c r="R76" i="18"/>
  <c r="P76" i="18"/>
  <c r="O76" i="18"/>
  <c r="N76" i="18"/>
  <c r="M76" i="18"/>
  <c r="L76" i="18"/>
  <c r="AU75" i="18"/>
  <c r="AT75" i="18"/>
  <c r="AS75" i="18"/>
  <c r="AR75" i="18"/>
  <c r="AQ75" i="18"/>
  <c r="AP75" i="18"/>
  <c r="AO75" i="18"/>
  <c r="AN75" i="18"/>
  <c r="AM75" i="18"/>
  <c r="AL75" i="18"/>
  <c r="AK75" i="18"/>
  <c r="AJ75" i="18"/>
  <c r="AI75" i="18"/>
  <c r="AH75" i="18"/>
  <c r="AG75" i="18"/>
  <c r="AF75" i="18"/>
  <c r="AE75" i="18"/>
  <c r="AD75" i="18"/>
  <c r="AC75" i="18"/>
  <c r="AB75" i="18"/>
  <c r="AA75" i="18"/>
  <c r="Z75" i="18"/>
  <c r="Y75" i="18"/>
  <c r="X75" i="18"/>
  <c r="W75" i="18"/>
  <c r="V75" i="18"/>
  <c r="U75" i="18"/>
  <c r="T75" i="18"/>
  <c r="S75" i="18"/>
  <c r="R75" i="18"/>
  <c r="P75" i="18"/>
  <c r="O75" i="18"/>
  <c r="N75" i="18"/>
  <c r="M75" i="18"/>
  <c r="L75" i="18"/>
  <c r="AU74" i="18"/>
  <c r="AT74" i="18"/>
  <c r="AS74" i="18"/>
  <c r="AR74" i="18"/>
  <c r="AQ74" i="18"/>
  <c r="AP74" i="18"/>
  <c r="AO74" i="18"/>
  <c r="AN74" i="18"/>
  <c r="AM74" i="18"/>
  <c r="AL74" i="18"/>
  <c r="AK74" i="18"/>
  <c r="AJ74" i="18"/>
  <c r="AI74" i="18"/>
  <c r="AH74" i="18"/>
  <c r="AG74" i="18"/>
  <c r="AF74" i="18"/>
  <c r="AE74" i="18"/>
  <c r="AD74" i="18"/>
  <c r="AC74" i="18"/>
  <c r="AB74" i="18"/>
  <c r="AA74" i="18"/>
  <c r="Z74" i="18"/>
  <c r="Y74" i="18"/>
  <c r="X74" i="18"/>
  <c r="W74" i="18"/>
  <c r="V74" i="18"/>
  <c r="U74" i="18"/>
  <c r="T74" i="18"/>
  <c r="S74" i="18"/>
  <c r="R74" i="18"/>
  <c r="P74" i="18"/>
  <c r="O74" i="18"/>
  <c r="N74" i="18"/>
  <c r="M74" i="18"/>
  <c r="L74" i="18"/>
  <c r="AU73" i="18"/>
  <c r="AT73" i="18"/>
  <c r="AS73" i="18"/>
  <c r="AR73" i="18"/>
  <c r="AQ73" i="18"/>
  <c r="AP73" i="18"/>
  <c r="AO73" i="18"/>
  <c r="AN73" i="18"/>
  <c r="AM73" i="18"/>
  <c r="AL73" i="18"/>
  <c r="AK73" i="18"/>
  <c r="AJ73" i="18"/>
  <c r="AI73" i="18"/>
  <c r="AH73" i="18"/>
  <c r="AG73" i="18"/>
  <c r="AF73" i="18"/>
  <c r="AE73" i="18"/>
  <c r="AD73" i="18"/>
  <c r="AC73" i="18"/>
  <c r="AB73" i="18"/>
  <c r="AA73" i="18"/>
  <c r="Z73" i="18"/>
  <c r="Y73" i="18"/>
  <c r="X73" i="18"/>
  <c r="W73" i="18"/>
  <c r="V73" i="18"/>
  <c r="U73" i="18"/>
  <c r="T73" i="18"/>
  <c r="S73" i="18"/>
  <c r="R73" i="18"/>
  <c r="P73" i="18"/>
  <c r="O73" i="18"/>
  <c r="N73" i="18"/>
  <c r="M73" i="18"/>
  <c r="L73" i="18"/>
  <c r="AU72" i="18"/>
  <c r="AT72" i="18"/>
  <c r="AS72" i="18"/>
  <c r="AR72" i="18"/>
  <c r="AQ72" i="18"/>
  <c r="AP72" i="18"/>
  <c r="AO72" i="18"/>
  <c r="AN72" i="18"/>
  <c r="AM72" i="18"/>
  <c r="AL72" i="18"/>
  <c r="AK72" i="18"/>
  <c r="AJ72" i="18"/>
  <c r="AI72" i="18"/>
  <c r="AH72" i="18"/>
  <c r="AG72" i="18"/>
  <c r="AF72" i="18"/>
  <c r="AE72" i="18"/>
  <c r="AD72" i="18"/>
  <c r="AC72" i="18"/>
  <c r="AB72" i="18"/>
  <c r="AA72" i="18"/>
  <c r="Z72" i="18"/>
  <c r="Y72" i="18"/>
  <c r="X72" i="18"/>
  <c r="W72" i="18"/>
  <c r="V72" i="18"/>
  <c r="U72" i="18"/>
  <c r="T72" i="18"/>
  <c r="S72" i="18"/>
  <c r="R72" i="18"/>
  <c r="P72" i="18"/>
  <c r="O72" i="18"/>
  <c r="N72" i="18"/>
  <c r="M72" i="18"/>
  <c r="L72" i="18"/>
  <c r="AU71" i="18"/>
  <c r="AT71" i="18"/>
  <c r="AS71" i="18"/>
  <c r="AR71" i="18"/>
  <c r="AQ71" i="18"/>
  <c r="AP71" i="18"/>
  <c r="AO71" i="18"/>
  <c r="AN71" i="18"/>
  <c r="AM71" i="18"/>
  <c r="AL71" i="18"/>
  <c r="AK71" i="18"/>
  <c r="AJ71" i="18"/>
  <c r="AI71" i="18"/>
  <c r="AH71" i="18"/>
  <c r="AG71" i="18"/>
  <c r="AF71" i="18"/>
  <c r="AE71" i="18"/>
  <c r="AD71" i="18"/>
  <c r="AC71" i="18"/>
  <c r="AB71" i="18"/>
  <c r="AA71" i="18"/>
  <c r="Z71" i="18"/>
  <c r="Y71" i="18"/>
  <c r="X71" i="18"/>
  <c r="W71" i="18"/>
  <c r="V71" i="18"/>
  <c r="U71" i="18"/>
  <c r="T71" i="18"/>
  <c r="S71" i="18"/>
  <c r="R71" i="18"/>
  <c r="P71" i="18"/>
  <c r="O71" i="18"/>
  <c r="N71" i="18"/>
  <c r="M71" i="18"/>
  <c r="L71" i="18"/>
  <c r="AU70" i="18"/>
  <c r="AT70" i="18"/>
  <c r="AS70" i="18"/>
  <c r="AR70" i="18"/>
  <c r="AQ70" i="18"/>
  <c r="AP70" i="18"/>
  <c r="AO70" i="18"/>
  <c r="AN70" i="18"/>
  <c r="AM70" i="18"/>
  <c r="AL70" i="18"/>
  <c r="AK70" i="18"/>
  <c r="AJ70" i="18"/>
  <c r="AI70" i="18"/>
  <c r="AH70" i="18"/>
  <c r="AG70" i="18"/>
  <c r="AF70" i="18"/>
  <c r="AE70" i="18"/>
  <c r="AD70" i="18"/>
  <c r="AC70" i="18"/>
  <c r="AB70" i="18"/>
  <c r="AA70" i="18"/>
  <c r="Z70" i="18"/>
  <c r="Y70" i="18"/>
  <c r="X70" i="18"/>
  <c r="W70" i="18"/>
  <c r="V70" i="18"/>
  <c r="U70" i="18"/>
  <c r="T70" i="18"/>
  <c r="S70" i="18"/>
  <c r="R70" i="18"/>
  <c r="P70" i="18"/>
  <c r="O70" i="18"/>
  <c r="N70" i="18"/>
  <c r="M70" i="18"/>
  <c r="L70" i="18"/>
  <c r="AU69" i="18"/>
  <c r="AT69" i="18"/>
  <c r="AS69" i="18"/>
  <c r="AR69" i="18"/>
  <c r="AQ69" i="18"/>
  <c r="AP69" i="18"/>
  <c r="AO69" i="18"/>
  <c r="AN69" i="18"/>
  <c r="AM69" i="18"/>
  <c r="AL69" i="18"/>
  <c r="AK69" i="18"/>
  <c r="AJ69" i="18"/>
  <c r="AI69" i="18"/>
  <c r="AH69" i="18"/>
  <c r="AG69" i="18"/>
  <c r="AF69" i="18"/>
  <c r="AE69" i="18"/>
  <c r="AD69" i="18"/>
  <c r="AC69" i="18"/>
  <c r="AB69" i="18"/>
  <c r="AA69" i="18"/>
  <c r="Z69" i="18"/>
  <c r="Y69" i="18"/>
  <c r="X69" i="18"/>
  <c r="W69" i="18"/>
  <c r="V69" i="18"/>
  <c r="U69" i="18"/>
  <c r="T69" i="18"/>
  <c r="S69" i="18"/>
  <c r="R69" i="18"/>
  <c r="P69" i="18"/>
  <c r="O69" i="18"/>
  <c r="N69" i="18"/>
  <c r="M69" i="18"/>
  <c r="L69" i="18"/>
  <c r="AU68" i="18"/>
  <c r="AT68" i="18"/>
  <c r="AS68" i="18"/>
  <c r="AR68" i="18"/>
  <c r="AQ68" i="18"/>
  <c r="AP68" i="18"/>
  <c r="AO68" i="18"/>
  <c r="AN68" i="18"/>
  <c r="AM68" i="18"/>
  <c r="AL68" i="18"/>
  <c r="AK68" i="18"/>
  <c r="AJ68" i="18"/>
  <c r="AI68" i="18"/>
  <c r="AH68" i="18"/>
  <c r="AG68" i="18"/>
  <c r="AF68" i="18"/>
  <c r="AE68" i="18"/>
  <c r="AD68" i="18"/>
  <c r="AC68" i="18"/>
  <c r="AB68" i="18"/>
  <c r="AA68" i="18"/>
  <c r="Z68" i="18"/>
  <c r="Y68" i="18"/>
  <c r="X68" i="18"/>
  <c r="W68" i="18"/>
  <c r="V68" i="18"/>
  <c r="U68" i="18"/>
  <c r="T68" i="18"/>
  <c r="S68" i="18"/>
  <c r="R68" i="18"/>
  <c r="P68" i="18"/>
  <c r="O68" i="18"/>
  <c r="N68" i="18"/>
  <c r="M68" i="18"/>
  <c r="L68" i="18"/>
  <c r="AU67" i="18"/>
  <c r="AT67" i="18"/>
  <c r="AS67" i="18"/>
  <c r="AR67" i="18"/>
  <c r="AQ67" i="18"/>
  <c r="AP67" i="18"/>
  <c r="AO67" i="18"/>
  <c r="AN67" i="18"/>
  <c r="AM67" i="18"/>
  <c r="AL67" i="18"/>
  <c r="AK67" i="18"/>
  <c r="AJ67" i="18"/>
  <c r="AI67" i="18"/>
  <c r="AH67" i="18"/>
  <c r="AG67" i="18"/>
  <c r="AF67" i="18"/>
  <c r="AE67" i="18"/>
  <c r="AD67" i="18"/>
  <c r="AC67" i="18"/>
  <c r="AB67" i="18"/>
  <c r="AA67" i="18"/>
  <c r="Z67" i="18"/>
  <c r="Y67" i="18"/>
  <c r="X67" i="18"/>
  <c r="W67" i="18"/>
  <c r="V67" i="18"/>
  <c r="U67" i="18"/>
  <c r="T67" i="18"/>
  <c r="S67" i="18"/>
  <c r="R67" i="18"/>
  <c r="P67" i="18"/>
  <c r="O67" i="18"/>
  <c r="N67" i="18"/>
  <c r="M67" i="18"/>
  <c r="L67" i="18"/>
  <c r="AU66" i="18"/>
  <c r="AT66" i="18"/>
  <c r="AS66" i="18"/>
  <c r="AR66" i="18"/>
  <c r="AQ66" i="18"/>
  <c r="AP66" i="18"/>
  <c r="AO66" i="18"/>
  <c r="AN66" i="18"/>
  <c r="AM66" i="18"/>
  <c r="AL66" i="18"/>
  <c r="AK66" i="18"/>
  <c r="AJ66" i="18"/>
  <c r="AI66" i="18"/>
  <c r="AH66" i="18"/>
  <c r="AG66" i="18"/>
  <c r="AF66" i="18"/>
  <c r="AE66" i="18"/>
  <c r="AD66" i="18"/>
  <c r="AC66" i="18"/>
  <c r="AB66" i="18"/>
  <c r="AA66" i="18"/>
  <c r="Z66" i="18"/>
  <c r="Y66" i="18"/>
  <c r="X66" i="18"/>
  <c r="W66" i="18"/>
  <c r="V66" i="18"/>
  <c r="U66" i="18"/>
  <c r="T66" i="18"/>
  <c r="S66" i="18"/>
  <c r="R66" i="18"/>
  <c r="P66" i="18"/>
  <c r="O66" i="18"/>
  <c r="N66" i="18"/>
  <c r="M66" i="18"/>
  <c r="L66" i="18"/>
  <c r="AU65" i="18"/>
  <c r="AT65" i="18"/>
  <c r="AS65" i="18"/>
  <c r="AR65" i="18"/>
  <c r="AQ65" i="18"/>
  <c r="AP65" i="18"/>
  <c r="AO65" i="18"/>
  <c r="AN65" i="18"/>
  <c r="AM65" i="18"/>
  <c r="AL65" i="18"/>
  <c r="AK65" i="18"/>
  <c r="AJ65" i="18"/>
  <c r="AI65" i="18"/>
  <c r="AH65" i="18"/>
  <c r="AG65" i="18"/>
  <c r="AF65" i="18"/>
  <c r="AE65" i="18"/>
  <c r="AD65" i="18"/>
  <c r="AC65" i="18"/>
  <c r="AB65" i="18"/>
  <c r="AA65" i="18"/>
  <c r="Z65" i="18"/>
  <c r="Y65" i="18"/>
  <c r="X65" i="18"/>
  <c r="W65" i="18"/>
  <c r="V65" i="18"/>
  <c r="U65" i="18"/>
  <c r="T65" i="18"/>
  <c r="S65" i="18"/>
  <c r="R65" i="18"/>
  <c r="P65" i="18"/>
  <c r="O65" i="18"/>
  <c r="N65" i="18"/>
  <c r="M65" i="18"/>
  <c r="L65" i="18"/>
  <c r="AU64" i="18"/>
  <c r="AT64" i="18"/>
  <c r="AS64" i="18"/>
  <c r="AR64" i="18"/>
  <c r="AQ64" i="18"/>
  <c r="AP64" i="18"/>
  <c r="AO64" i="18"/>
  <c r="AN64" i="18"/>
  <c r="AM64" i="18"/>
  <c r="AL64" i="18"/>
  <c r="AK64" i="18"/>
  <c r="AJ64" i="18"/>
  <c r="AI64" i="18"/>
  <c r="AH64" i="18"/>
  <c r="AG64" i="18"/>
  <c r="AF64" i="18"/>
  <c r="AE64" i="18"/>
  <c r="AD64" i="18"/>
  <c r="AC64" i="18"/>
  <c r="AB64" i="18"/>
  <c r="AA64" i="18"/>
  <c r="Z64" i="18"/>
  <c r="Y64" i="18"/>
  <c r="X64" i="18"/>
  <c r="W64" i="18"/>
  <c r="V64" i="18"/>
  <c r="U64" i="18"/>
  <c r="T64" i="18"/>
  <c r="S64" i="18"/>
  <c r="R64" i="18"/>
  <c r="P64" i="18"/>
  <c r="O64" i="18"/>
  <c r="N64" i="18"/>
  <c r="M64" i="18"/>
  <c r="L64" i="18"/>
  <c r="AU63" i="18"/>
  <c r="AT63" i="18"/>
  <c r="AS63" i="18"/>
  <c r="AR63" i="18"/>
  <c r="AQ63" i="18"/>
  <c r="AP63" i="18"/>
  <c r="AO63" i="18"/>
  <c r="AN63" i="18"/>
  <c r="AM63" i="18"/>
  <c r="AL63" i="18"/>
  <c r="AK63" i="18"/>
  <c r="AJ63" i="18"/>
  <c r="AI63" i="18"/>
  <c r="AH63" i="18"/>
  <c r="AG63" i="18"/>
  <c r="AF63" i="18"/>
  <c r="AE63" i="18"/>
  <c r="AD63" i="18"/>
  <c r="AC63" i="18"/>
  <c r="AB63" i="18"/>
  <c r="AA63" i="18"/>
  <c r="Z63" i="18"/>
  <c r="Y63" i="18"/>
  <c r="X63" i="18"/>
  <c r="W63" i="18"/>
  <c r="V63" i="18"/>
  <c r="U63" i="18"/>
  <c r="T63" i="18"/>
  <c r="S63" i="18"/>
  <c r="R63" i="18"/>
  <c r="P63" i="18"/>
  <c r="O63" i="18"/>
  <c r="N63" i="18"/>
  <c r="M63" i="18"/>
  <c r="L63" i="18"/>
  <c r="AU62" i="18"/>
  <c r="AT62" i="18"/>
  <c r="AS62" i="18"/>
  <c r="AR62" i="18"/>
  <c r="AQ62" i="18"/>
  <c r="AP62" i="18"/>
  <c r="AO62" i="18"/>
  <c r="AN62" i="18"/>
  <c r="AM62" i="18"/>
  <c r="AL62" i="18"/>
  <c r="AK62" i="18"/>
  <c r="AJ62" i="18"/>
  <c r="AI62" i="18"/>
  <c r="AH62" i="18"/>
  <c r="AG62" i="18"/>
  <c r="AF62" i="18"/>
  <c r="AE62" i="18"/>
  <c r="AD62" i="18"/>
  <c r="AC62" i="18"/>
  <c r="AB62" i="18"/>
  <c r="AA62" i="18"/>
  <c r="Z62" i="18"/>
  <c r="Y62" i="18"/>
  <c r="X62" i="18"/>
  <c r="W62" i="18"/>
  <c r="V62" i="18"/>
  <c r="U62" i="18"/>
  <c r="T62" i="18"/>
  <c r="S62" i="18"/>
  <c r="R62" i="18"/>
  <c r="P62" i="18"/>
  <c r="O62" i="18"/>
  <c r="N62" i="18"/>
  <c r="M62" i="18"/>
  <c r="L62" i="18"/>
  <c r="AU61" i="18"/>
  <c r="AT61" i="18"/>
  <c r="AS61" i="18"/>
  <c r="AR61" i="18"/>
  <c r="AQ61" i="18"/>
  <c r="AP61" i="18"/>
  <c r="AO61" i="18"/>
  <c r="AN61" i="18"/>
  <c r="AM61" i="18"/>
  <c r="AL61" i="18"/>
  <c r="AK61" i="18"/>
  <c r="AJ61" i="18"/>
  <c r="AI61" i="18"/>
  <c r="AH61" i="18"/>
  <c r="AG61" i="18"/>
  <c r="AF61" i="18"/>
  <c r="AE61" i="18"/>
  <c r="AD61" i="18"/>
  <c r="AC61" i="18"/>
  <c r="AB61" i="18"/>
  <c r="AA61" i="18"/>
  <c r="Z61" i="18"/>
  <c r="Y61" i="18"/>
  <c r="X61" i="18"/>
  <c r="W61" i="18"/>
  <c r="V61" i="18"/>
  <c r="U61" i="18"/>
  <c r="T61" i="18"/>
  <c r="S61" i="18"/>
  <c r="R61" i="18"/>
  <c r="P61" i="18"/>
  <c r="O61" i="18"/>
  <c r="N61" i="18"/>
  <c r="M61" i="18"/>
  <c r="L61" i="18"/>
  <c r="AU60" i="18"/>
  <c r="AT60" i="18"/>
  <c r="AS60" i="18"/>
  <c r="AR60" i="18"/>
  <c r="AQ60" i="18"/>
  <c r="AP60" i="18"/>
  <c r="AO60" i="18"/>
  <c r="AN60" i="18"/>
  <c r="AM60" i="18"/>
  <c r="AL60" i="18"/>
  <c r="AK60" i="18"/>
  <c r="AJ60" i="18"/>
  <c r="AI60" i="18"/>
  <c r="AH60" i="18"/>
  <c r="AG60" i="18"/>
  <c r="AF60" i="18"/>
  <c r="AE60" i="18"/>
  <c r="AD60" i="18"/>
  <c r="AC60" i="18"/>
  <c r="AB60" i="18"/>
  <c r="AA60" i="18"/>
  <c r="Z60" i="18"/>
  <c r="Y60" i="18"/>
  <c r="X60" i="18"/>
  <c r="W60" i="18"/>
  <c r="V60" i="18"/>
  <c r="U60" i="18"/>
  <c r="T60" i="18"/>
  <c r="S60" i="18"/>
  <c r="R60" i="18"/>
  <c r="P60" i="18"/>
  <c r="O60" i="18"/>
  <c r="N60" i="18"/>
  <c r="M60" i="18"/>
  <c r="L60" i="18"/>
  <c r="F60" i="18"/>
  <c r="F61" i="18" s="1"/>
  <c r="F62" i="18" s="1"/>
  <c r="F63" i="18" s="1"/>
  <c r="F64" i="18" s="1"/>
  <c r="F65" i="18" s="1"/>
  <c r="F66" i="18" s="1"/>
  <c r="F67" i="18" s="1"/>
  <c r="F68" i="18" s="1"/>
  <c r="F69" i="18" s="1"/>
  <c r="F70" i="18" s="1"/>
  <c r="F71" i="18" s="1"/>
  <c r="F72" i="18" s="1"/>
  <c r="F73" i="18" s="1"/>
  <c r="F74" i="18" s="1"/>
  <c r="F75" i="18" s="1"/>
  <c r="F76" i="18" s="1"/>
  <c r="F77" i="18" s="1"/>
  <c r="F78" i="18" s="1"/>
  <c r="F79" i="18" s="1"/>
  <c r="F80" i="18" s="1"/>
  <c r="F81" i="18" s="1"/>
  <c r="F82" i="18" s="1"/>
  <c r="F83" i="18" s="1"/>
  <c r="F84" i="18" s="1"/>
  <c r="F85" i="18" s="1"/>
  <c r="F86" i="18" s="1"/>
  <c r="F87" i="18" s="1"/>
  <c r="F88" i="18" s="1"/>
  <c r="F89" i="18" s="1"/>
  <c r="G33" i="18"/>
  <c r="G31" i="18"/>
  <c r="G29" i="18"/>
  <c r="G27" i="18"/>
  <c r="G25" i="18"/>
  <c r="G23" i="18"/>
  <c r="G20" i="18"/>
  <c r="K15" i="18"/>
  <c r="J15" i="18"/>
  <c r="I15" i="18"/>
  <c r="H15" i="18"/>
  <c r="G15" i="18"/>
  <c r="K13" i="18"/>
  <c r="J13" i="18"/>
  <c r="I13" i="18"/>
  <c r="H13" i="18"/>
  <c r="G13" i="18"/>
  <c r="K11" i="18"/>
  <c r="J11" i="18"/>
  <c r="I11" i="18"/>
  <c r="H11" i="18"/>
  <c r="G11" i="18"/>
  <c r="F23" i="17"/>
  <c r="G138" i="18" s="1"/>
  <c r="AI11" i="17"/>
  <c r="AH11" i="17"/>
  <c r="AG11" i="17"/>
  <c r="AF11" i="17"/>
  <c r="AE11" i="17"/>
  <c r="AI10" i="17"/>
  <c r="AH10" i="17"/>
  <c r="AG10" i="17"/>
  <c r="AF10" i="17"/>
  <c r="AE10" i="17"/>
  <c r="H135" i="18"/>
  <c r="G135" i="18"/>
  <c r="AI111" i="16"/>
  <c r="AH111" i="16"/>
  <c r="AG111" i="16"/>
  <c r="AF111" i="16"/>
  <c r="AE111" i="16"/>
  <c r="AD111" i="16"/>
  <c r="AD24" i="17" s="1"/>
  <c r="K167" i="18" s="1"/>
  <c r="AC111" i="16"/>
  <c r="AC24" i="17" s="1"/>
  <c r="J167" i="18" s="1"/>
  <c r="AB111" i="16"/>
  <c r="AB24" i="17" s="1"/>
  <c r="I167" i="18" s="1"/>
  <c r="AA111" i="16"/>
  <c r="AA24" i="17" s="1"/>
  <c r="H167" i="18" s="1"/>
  <c r="Z111" i="16"/>
  <c r="Z24" i="17" s="1"/>
  <c r="G167" i="18" s="1"/>
  <c r="Y111" i="16"/>
  <c r="Y24" i="17" s="1"/>
  <c r="K160" i="18" s="1"/>
  <c r="X111" i="16"/>
  <c r="X24" i="17" s="1"/>
  <c r="J160" i="18" s="1"/>
  <c r="W111" i="16"/>
  <c r="W24" i="17" s="1"/>
  <c r="I160" i="18" s="1"/>
  <c r="V111" i="16"/>
  <c r="V24" i="17" s="1"/>
  <c r="H160" i="18" s="1"/>
  <c r="U111" i="16"/>
  <c r="U24" i="17" s="1"/>
  <c r="G160" i="18" s="1"/>
  <c r="T111" i="16"/>
  <c r="T24" i="17" s="1"/>
  <c r="K153" i="18" s="1"/>
  <c r="S111" i="16"/>
  <c r="S24" i="17" s="1"/>
  <c r="J153" i="18" s="1"/>
  <c r="R111" i="16"/>
  <c r="R24" i="17" s="1"/>
  <c r="I153" i="18" s="1"/>
  <c r="Q111" i="16"/>
  <c r="Q24" i="17" s="1"/>
  <c r="H153" i="18" s="1"/>
  <c r="P111" i="16"/>
  <c r="P24" i="17" s="1"/>
  <c r="G153" i="18" s="1"/>
  <c r="O111" i="16"/>
  <c r="O24" i="17" s="1"/>
  <c r="K146" i="18" s="1"/>
  <c r="N111" i="16"/>
  <c r="N24" i="17" s="1"/>
  <c r="J146" i="18" s="1"/>
  <c r="M111" i="16"/>
  <c r="M24" i="17" s="1"/>
  <c r="I146" i="18" s="1"/>
  <c r="L111" i="16"/>
  <c r="L24" i="17" s="1"/>
  <c r="H146" i="18" s="1"/>
  <c r="K111" i="16"/>
  <c r="K24" i="17" s="1"/>
  <c r="G146" i="18" s="1"/>
  <c r="J111" i="16"/>
  <c r="J24" i="17" s="1"/>
  <c r="K139" i="18" s="1"/>
  <c r="I111" i="16"/>
  <c r="I24" i="17" s="1"/>
  <c r="J139" i="18" s="1"/>
  <c r="H111" i="16"/>
  <c r="H24" i="17" s="1"/>
  <c r="I139" i="18" s="1"/>
  <c r="G111" i="16"/>
  <c r="G24" i="17" s="1"/>
  <c r="H139" i="18" s="1"/>
  <c r="F111" i="16"/>
  <c r="F24" i="17" s="1"/>
  <c r="G72" i="16"/>
  <c r="AS72" i="16" s="1"/>
  <c r="F72" i="16"/>
  <c r="N72" i="16" s="1"/>
  <c r="G71" i="16"/>
  <c r="AS71" i="16" s="1"/>
  <c r="F71" i="16"/>
  <c r="G70" i="16"/>
  <c r="F70" i="16"/>
  <c r="G69" i="16"/>
  <c r="F69" i="16"/>
  <c r="Q71" i="16" s="1"/>
  <c r="G68" i="16"/>
  <c r="F68" i="16"/>
  <c r="E43" i="16"/>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L41" i="16"/>
  <c r="AD30" i="16"/>
  <c r="AC30" i="16"/>
  <c r="AB30" i="16"/>
  <c r="AA30" i="16"/>
  <c r="Z30" i="16"/>
  <c r="Y30" i="16"/>
  <c r="X30" i="16"/>
  <c r="W30" i="16"/>
  <c r="V30" i="16"/>
  <c r="U30" i="16"/>
  <c r="T30" i="16"/>
  <c r="S30" i="16"/>
  <c r="R30" i="16"/>
  <c r="Q30" i="16"/>
  <c r="P30" i="16"/>
  <c r="O30" i="16"/>
  <c r="N30" i="16"/>
  <c r="M30" i="16"/>
  <c r="L30" i="16"/>
  <c r="K30" i="16"/>
  <c r="J30" i="16"/>
  <c r="I30" i="16"/>
  <c r="H30" i="16"/>
  <c r="X29" i="16" s="1"/>
  <c r="J47" i="18" s="1"/>
  <c r="G30" i="16"/>
  <c r="F30" i="16"/>
  <c r="AJ25" i="16"/>
  <c r="AI25" i="16"/>
  <c r="AH25" i="16"/>
  <c r="AG25" i="16"/>
  <c r="AF25" i="16"/>
  <c r="AE25" i="16"/>
  <c r="AD25" i="16"/>
  <c r="K44" i="18" s="1"/>
  <c r="AC25" i="16"/>
  <c r="AB25" i="16"/>
  <c r="AA25" i="16"/>
  <c r="Z25" i="16"/>
  <c r="Y25" i="16"/>
  <c r="X25" i="16"/>
  <c r="J44" i="18" s="1"/>
  <c r="W25" i="16"/>
  <c r="V25" i="16"/>
  <c r="U25" i="16"/>
  <c r="T25" i="16"/>
  <c r="S25" i="16"/>
  <c r="R25" i="16"/>
  <c r="I44" i="18" s="1"/>
  <c r="Q25" i="16"/>
  <c r="P25" i="16"/>
  <c r="O25" i="16"/>
  <c r="N25" i="16"/>
  <c r="M25" i="16"/>
  <c r="L25" i="16"/>
  <c r="H44" i="18" s="1"/>
  <c r="K25" i="16"/>
  <c r="J25" i="16"/>
  <c r="I25" i="16"/>
  <c r="H25" i="16"/>
  <c r="G25" i="16"/>
  <c r="F25" i="16"/>
  <c r="N24" i="16" s="1"/>
  <c r="AI16" i="16"/>
  <c r="AH16" i="16"/>
  <c r="AG16" i="16"/>
  <c r="AF16" i="16"/>
  <c r="AE16" i="16"/>
  <c r="AI15" i="16"/>
  <c r="AH15" i="16"/>
  <c r="AG15" i="16"/>
  <c r="AF15" i="16"/>
  <c r="AE15" i="16"/>
  <c r="AI14" i="16"/>
  <c r="AH14" i="16"/>
  <c r="AG14" i="16"/>
  <c r="AF14" i="16"/>
  <c r="AE14" i="16"/>
  <c r="AI13" i="16"/>
  <c r="AH13" i="16"/>
  <c r="AG13" i="16"/>
  <c r="AF13" i="16"/>
  <c r="AE13" i="16"/>
  <c r="AD13" i="16"/>
  <c r="AC13" i="16"/>
  <c r="AB13" i="16"/>
  <c r="AA13" i="16"/>
  <c r="Z13" i="16"/>
  <c r="Y13" i="16"/>
  <c r="X13" i="16"/>
  <c r="W13" i="16"/>
  <c r="V13" i="16"/>
  <c r="U13" i="16"/>
  <c r="T13" i="16"/>
  <c r="S13" i="16"/>
  <c r="R13" i="16"/>
  <c r="Q13" i="16"/>
  <c r="P13" i="16"/>
  <c r="O13" i="16"/>
  <c r="N13" i="16"/>
  <c r="M13" i="16"/>
  <c r="L13" i="16"/>
  <c r="K13" i="16"/>
  <c r="J13" i="16"/>
  <c r="I13" i="16"/>
  <c r="H13" i="16"/>
  <c r="G13" i="16"/>
  <c r="F13" i="16"/>
  <c r="AI11" i="16"/>
  <c r="AH11" i="16"/>
  <c r="AG11" i="16"/>
  <c r="AF11" i="16"/>
  <c r="AE11" i="16"/>
  <c r="AD11" i="16"/>
  <c r="AC11" i="16"/>
  <c r="AC9" i="16" s="1"/>
  <c r="AB11" i="16"/>
  <c r="AB9" i="16" s="1"/>
  <c r="AA11" i="16"/>
  <c r="Z11" i="16"/>
  <c r="Y11" i="16"/>
  <c r="X11" i="16"/>
  <c r="W11" i="16"/>
  <c r="V11" i="16"/>
  <c r="U11" i="16"/>
  <c r="U9" i="16" s="1"/>
  <c r="T11" i="16"/>
  <c r="T9" i="16" s="1"/>
  <c r="S11" i="16"/>
  <c r="R11" i="16"/>
  <c r="Q11" i="16"/>
  <c r="P11" i="16"/>
  <c r="O11" i="16"/>
  <c r="N11" i="16"/>
  <c r="M11" i="16"/>
  <c r="M9" i="16" s="1"/>
  <c r="L11" i="16"/>
  <c r="L9" i="16" s="1"/>
  <c r="K11" i="16"/>
  <c r="J11" i="16"/>
  <c r="I11" i="16"/>
  <c r="H11" i="16"/>
  <c r="G11" i="16"/>
  <c r="F11" i="16"/>
  <c r="AI10" i="16"/>
  <c r="AI9" i="16" s="1"/>
  <c r="AH10" i="16"/>
  <c r="AG10" i="16"/>
  <c r="AF10" i="16"/>
  <c r="AF9" i="16" s="1"/>
  <c r="AE10" i="16"/>
  <c r="AE9" i="16" s="1"/>
  <c r="AD10" i="16"/>
  <c r="AC10" i="16"/>
  <c r="AB10" i="16"/>
  <c r="AA10" i="16"/>
  <c r="AA9" i="16" s="1"/>
  <c r="Z10" i="16"/>
  <c r="Y10" i="16"/>
  <c r="X10" i="16"/>
  <c r="W10" i="16"/>
  <c r="W9" i="16" s="1"/>
  <c r="V10" i="16"/>
  <c r="U10" i="16"/>
  <c r="T10" i="16"/>
  <c r="S10" i="16"/>
  <c r="S9" i="16" s="1"/>
  <c r="R10" i="16"/>
  <c r="Q10" i="16"/>
  <c r="P10" i="16"/>
  <c r="O10" i="16"/>
  <c r="O9" i="16" s="1"/>
  <c r="N10" i="16"/>
  <c r="M10" i="16"/>
  <c r="L10" i="16"/>
  <c r="K10" i="16"/>
  <c r="K9" i="16" s="1"/>
  <c r="J10" i="16"/>
  <c r="I10" i="16"/>
  <c r="H10" i="16"/>
  <c r="G10" i="16"/>
  <c r="G9" i="16" s="1"/>
  <c r="F10" i="16"/>
  <c r="AG9" i="16"/>
  <c r="AD9" i="16"/>
  <c r="Y9" i="16"/>
  <c r="X9" i="16"/>
  <c r="V9" i="16"/>
  <c r="Q9" i="16"/>
  <c r="P9" i="16"/>
  <c r="N9" i="16"/>
  <c r="I9" i="16"/>
  <c r="H9" i="16"/>
  <c r="F9" i="16"/>
  <c r="AE8" i="16"/>
  <c r="AF8" i="16" s="1"/>
  <c r="AG8" i="16" s="1"/>
  <c r="AH8" i="16" s="1"/>
  <c r="AI8" i="16" s="1"/>
  <c r="D218" i="14"/>
  <c r="D219" i="14" s="1"/>
  <c r="D220" i="14" s="1"/>
  <c r="D221" i="14" s="1"/>
  <c r="D222" i="14" s="1"/>
  <c r="D223" i="14" s="1"/>
  <c r="D224" i="14" s="1"/>
  <c r="D225" i="14" s="1"/>
  <c r="D226" i="14" s="1"/>
  <c r="D227" i="14" s="1"/>
  <c r="D228" i="14" s="1"/>
  <c r="D229" i="14" s="1"/>
  <c r="D230" i="14" s="1"/>
  <c r="D231" i="14" s="1"/>
  <c r="D232" i="14" s="1"/>
  <c r="D213" i="14"/>
  <c r="D214" i="14" s="1"/>
  <c r="D215" i="14" s="1"/>
  <c r="D216" i="14" s="1"/>
  <c r="D217" i="14" s="1"/>
  <c r="D210" i="14"/>
  <c r="D211" i="14" s="1"/>
  <c r="D212" i="14" s="1"/>
  <c r="D208" i="14"/>
  <c r="D209" i="14" s="1"/>
  <c r="Q206" i="14"/>
  <c r="D206" i="14"/>
  <c r="Q205" i="14"/>
  <c r="Q204" i="14"/>
  <c r="D204" i="14"/>
  <c r="Q203" i="14"/>
  <c r="Q202" i="14"/>
  <c r="D202" i="14"/>
  <c r="Q201" i="14"/>
  <c r="Q200" i="14"/>
  <c r="Q199" i="14"/>
  <c r="Q198" i="14"/>
  <c r="Q197" i="14"/>
  <c r="Q196" i="14"/>
  <c r="D196" i="14"/>
  <c r="Q195" i="14"/>
  <c r="Q194" i="14"/>
  <c r="D194" i="14"/>
  <c r="Q193" i="14"/>
  <c r="Q192" i="14"/>
  <c r="D192" i="14"/>
  <c r="Q191" i="14"/>
  <c r="Q190" i="14"/>
  <c r="D190" i="14"/>
  <c r="Q189" i="14"/>
  <c r="Q188" i="14"/>
  <c r="D188" i="14"/>
  <c r="Q187" i="14"/>
  <c r="Q186" i="14"/>
  <c r="D186" i="14"/>
  <c r="Q185" i="14"/>
  <c r="Q184" i="14"/>
  <c r="Q183" i="14"/>
  <c r="Q182" i="14"/>
  <c r="Q175" i="14"/>
  <c r="Q174" i="14"/>
  <c r="Q173" i="14"/>
  <c r="Q172" i="14"/>
  <c r="Q171" i="14"/>
  <c r="Q170" i="14"/>
  <c r="Q169" i="14"/>
  <c r="Q168" i="14"/>
  <c r="Q167" i="14"/>
  <c r="D163" i="14"/>
  <c r="K43" i="10" s="1"/>
  <c r="D161" i="14"/>
  <c r="Q152" i="14"/>
  <c r="Q151" i="14"/>
  <c r="Q140" i="14"/>
  <c r="Q139" i="14"/>
  <c r="Q128" i="14"/>
  <c r="Q127" i="14"/>
  <c r="Q126" i="14"/>
  <c r="I90" i="14"/>
  <c r="I91" i="14" s="1"/>
  <c r="A76" i="14"/>
  <c r="Q55" i="14"/>
  <c r="Q28" i="14"/>
  <c r="Q26" i="14"/>
  <c r="Q25" i="14"/>
  <c r="Q24" i="14"/>
  <c r="Q23" i="14"/>
  <c r="Q22" i="14"/>
  <c r="Q20" i="14"/>
  <c r="Q19" i="14"/>
  <c r="Q18" i="14"/>
  <c r="D17" i="14"/>
  <c r="Q16" i="14"/>
  <c r="Q15" i="14"/>
  <c r="D75" i="10"/>
  <c r="D74" i="10"/>
  <c r="D73" i="10"/>
  <c r="D72" i="10"/>
  <c r="D71" i="10"/>
  <c r="D70" i="10"/>
  <c r="D69" i="10"/>
  <c r="D68" i="10"/>
  <c r="D67" i="10"/>
  <c r="D66" i="10"/>
  <c r="D65" i="10"/>
  <c r="D64" i="10"/>
  <c r="D63" i="10"/>
  <c r="D62" i="10"/>
  <c r="D61" i="10"/>
  <c r="D60" i="10"/>
  <c r="D59" i="10"/>
  <c r="D58" i="10"/>
  <c r="D57" i="10"/>
  <c r="D56" i="10"/>
  <c r="D55" i="10"/>
  <c r="D54" i="10"/>
  <c r="D53" i="10"/>
  <c r="D52" i="10"/>
  <c r="D51" i="10"/>
  <c r="C51" i="10"/>
  <c r="C52" i="10" s="1"/>
  <c r="C53" i="10" s="1"/>
  <c r="C54" i="10" s="1"/>
  <c r="C55" i="10" s="1"/>
  <c r="C56" i="10" s="1"/>
  <c r="C57" i="10" s="1"/>
  <c r="C58" i="10" s="1"/>
  <c r="C59" i="10" s="1"/>
  <c r="C60" i="10" s="1"/>
  <c r="C61" i="10" s="1"/>
  <c r="C62" i="10" s="1"/>
  <c r="C63" i="10" s="1"/>
  <c r="C64" i="10" s="1"/>
  <c r="C65" i="10" s="1"/>
  <c r="C66" i="10" s="1"/>
  <c r="C67" i="10" s="1"/>
  <c r="C68" i="10" s="1"/>
  <c r="C69" i="10" s="1"/>
  <c r="C70" i="10" s="1"/>
  <c r="C71" i="10" s="1"/>
  <c r="C72" i="10" s="1"/>
  <c r="C73" i="10" s="1"/>
  <c r="C74" i="10" s="1"/>
  <c r="C75" i="10" s="1"/>
  <c r="I43" i="10"/>
  <c r="J43" i="10" s="1"/>
  <c r="AD15" i="16" s="1"/>
  <c r="G43" i="10"/>
  <c r="H43" i="10" s="1"/>
  <c r="E43" i="10"/>
  <c r="F43" i="10" s="1"/>
  <c r="AD14" i="16" s="1"/>
  <c r="I42" i="10"/>
  <c r="J42" i="10" s="1"/>
  <c r="AC15" i="16" s="1"/>
  <c r="E42" i="10"/>
  <c r="F42" i="10" s="1"/>
  <c r="AC14" i="16" s="1"/>
  <c r="I41" i="10"/>
  <c r="J41" i="10" s="1"/>
  <c r="AB15" i="16" s="1"/>
  <c r="E41" i="10"/>
  <c r="F41" i="10" s="1"/>
  <c r="AB14" i="16" s="1"/>
  <c r="I40" i="10"/>
  <c r="J40" i="10" s="1"/>
  <c r="AA15" i="16" s="1"/>
  <c r="E40" i="10"/>
  <c r="F40" i="10" s="1"/>
  <c r="AA14" i="16" s="1"/>
  <c r="I39" i="10"/>
  <c r="J39" i="10" s="1"/>
  <c r="Z15" i="16" s="1"/>
  <c r="E39" i="10"/>
  <c r="F39" i="10" s="1"/>
  <c r="Z14" i="16" s="1"/>
  <c r="I38" i="10"/>
  <c r="J38" i="10" s="1"/>
  <c r="Y15" i="16" s="1"/>
  <c r="E38" i="10"/>
  <c r="F38" i="10" s="1"/>
  <c r="Y14" i="16" s="1"/>
  <c r="I37" i="10"/>
  <c r="J37" i="10" s="1"/>
  <c r="X15" i="16" s="1"/>
  <c r="E37" i="10"/>
  <c r="F37" i="10" s="1"/>
  <c r="X14" i="16" s="1"/>
  <c r="I36" i="10"/>
  <c r="J36" i="10" s="1"/>
  <c r="W15" i="16" s="1"/>
  <c r="E36" i="10"/>
  <c r="F36" i="10" s="1"/>
  <c r="W14" i="16" s="1"/>
  <c r="I35" i="10"/>
  <c r="J35" i="10" s="1"/>
  <c r="V15" i="16" s="1"/>
  <c r="E35" i="10"/>
  <c r="F35" i="10" s="1"/>
  <c r="V14" i="16" s="1"/>
  <c r="I34" i="10"/>
  <c r="J34" i="10" s="1"/>
  <c r="U15" i="16" s="1"/>
  <c r="E34" i="10"/>
  <c r="F34" i="10" s="1"/>
  <c r="U14" i="16" s="1"/>
  <c r="I33" i="10"/>
  <c r="J33" i="10" s="1"/>
  <c r="T15" i="16" s="1"/>
  <c r="E33" i="10"/>
  <c r="F33" i="10" s="1"/>
  <c r="T14" i="16" s="1"/>
  <c r="I32" i="10"/>
  <c r="J32" i="10" s="1"/>
  <c r="S15" i="16" s="1"/>
  <c r="E32" i="10"/>
  <c r="F32" i="10" s="1"/>
  <c r="S14" i="16" s="1"/>
  <c r="I31" i="10"/>
  <c r="J31" i="10" s="1"/>
  <c r="R15" i="16" s="1"/>
  <c r="E31" i="10"/>
  <c r="F31" i="10" s="1"/>
  <c r="R14" i="16" s="1"/>
  <c r="I30" i="10"/>
  <c r="J30" i="10" s="1"/>
  <c r="Q15" i="16" s="1"/>
  <c r="E30" i="10"/>
  <c r="F30" i="10" s="1"/>
  <c r="Q14" i="16" s="1"/>
  <c r="I29" i="10"/>
  <c r="J29" i="10" s="1"/>
  <c r="P15" i="16" s="1"/>
  <c r="E29" i="10"/>
  <c r="F29" i="10" s="1"/>
  <c r="P14" i="16" s="1"/>
  <c r="I28" i="10"/>
  <c r="J28" i="10" s="1"/>
  <c r="O15" i="16" s="1"/>
  <c r="E28" i="10"/>
  <c r="F28" i="10" s="1"/>
  <c r="O14" i="16" s="1"/>
  <c r="I27" i="10"/>
  <c r="J27" i="10" s="1"/>
  <c r="N15" i="16" s="1"/>
  <c r="E27" i="10"/>
  <c r="F27" i="10" s="1"/>
  <c r="N14" i="16" s="1"/>
  <c r="I26" i="10"/>
  <c r="J26" i="10" s="1"/>
  <c r="M15" i="16" s="1"/>
  <c r="E26" i="10"/>
  <c r="F26" i="10" s="1"/>
  <c r="M14" i="16" s="1"/>
  <c r="I25" i="10"/>
  <c r="J25" i="10" s="1"/>
  <c r="L15" i="16" s="1"/>
  <c r="E25" i="10"/>
  <c r="F25" i="10" s="1"/>
  <c r="L14" i="16" s="1"/>
  <c r="I24" i="10"/>
  <c r="J24" i="10" s="1"/>
  <c r="K15" i="16" s="1"/>
  <c r="E24" i="10"/>
  <c r="F24" i="10" s="1"/>
  <c r="K14" i="16" s="1"/>
  <c r="I23" i="10"/>
  <c r="J23" i="10" s="1"/>
  <c r="J15" i="16" s="1"/>
  <c r="E23" i="10"/>
  <c r="F23" i="10" s="1"/>
  <c r="J14" i="16" s="1"/>
  <c r="I22" i="10"/>
  <c r="J22" i="10" s="1"/>
  <c r="I15" i="16" s="1"/>
  <c r="E22" i="10"/>
  <c r="F22" i="10" s="1"/>
  <c r="I14" i="16" s="1"/>
  <c r="I21" i="10"/>
  <c r="J21" i="10" s="1"/>
  <c r="H15" i="16" s="1"/>
  <c r="E21" i="10"/>
  <c r="F21" i="10" s="1"/>
  <c r="H14" i="16" s="1"/>
  <c r="I20" i="10"/>
  <c r="J20" i="10" s="1"/>
  <c r="G15" i="16" s="1"/>
  <c r="E20" i="10"/>
  <c r="F20" i="10" s="1"/>
  <c r="G14" i="16" s="1"/>
  <c r="I19" i="10"/>
  <c r="J19" i="10" s="1"/>
  <c r="F15" i="16" s="1"/>
  <c r="E19" i="10"/>
  <c r="F19" i="10" s="1"/>
  <c r="F14" i="16" s="1"/>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F12" i="9"/>
  <c r="E12" i="9"/>
  <c r="F12" i="5"/>
  <c r="G12" i="5" s="1"/>
  <c r="H12" i="5" s="1"/>
  <c r="I12" i="5" s="1"/>
  <c r="J12" i="5" s="1"/>
  <c r="K12" i="5" s="1"/>
  <c r="L12" i="5" s="1"/>
  <c r="M12" i="5" s="1"/>
  <c r="N12" i="5" s="1"/>
  <c r="O12" i="5" s="1"/>
  <c r="P12" i="5" s="1"/>
  <c r="Q12" i="5" s="1"/>
  <c r="R12" i="5" s="1"/>
  <c r="S12" i="5" s="1"/>
  <c r="T12" i="5" s="1"/>
  <c r="U12" i="5" s="1"/>
  <c r="V12" i="5" s="1"/>
  <c r="W12" i="5" s="1"/>
  <c r="X12" i="5" s="1"/>
  <c r="Y12" i="5" s="1"/>
  <c r="Z12" i="5" s="1"/>
  <c r="AA12" i="5" s="1"/>
  <c r="AB12" i="5" s="1"/>
  <c r="AC12" i="5" s="1"/>
  <c r="AD12" i="5" s="1"/>
  <c r="D12" i="5"/>
  <c r="C12" i="5"/>
  <c r="C11" i="5"/>
  <c r="AD44" i="4"/>
  <c r="AC44" i="4"/>
  <c r="AB44" i="4"/>
  <c r="AA44" i="4"/>
  <c r="Z44" i="4"/>
  <c r="Y44" i="4"/>
  <c r="X44" i="4"/>
  <c r="W44" i="4"/>
  <c r="V44" i="4"/>
  <c r="U44" i="4"/>
  <c r="T44" i="4"/>
  <c r="S44" i="4"/>
  <c r="R44" i="4"/>
  <c r="Q44" i="4"/>
  <c r="P44" i="4"/>
  <c r="O44" i="4"/>
  <c r="N44" i="4"/>
  <c r="M44" i="4"/>
  <c r="L44" i="4"/>
  <c r="K44" i="4"/>
  <c r="J44" i="4"/>
  <c r="I44" i="4"/>
  <c r="H44" i="4"/>
  <c r="G44" i="4"/>
  <c r="F44" i="4"/>
  <c r="AD43" i="4"/>
  <c r="AC43" i="4"/>
  <c r="AB43" i="4"/>
  <c r="AA43" i="4"/>
  <c r="Z43" i="4"/>
  <c r="Y43" i="4"/>
  <c r="X43" i="4"/>
  <c r="W43" i="4"/>
  <c r="V43" i="4"/>
  <c r="U43" i="4"/>
  <c r="T43" i="4"/>
  <c r="S43" i="4"/>
  <c r="R43" i="4"/>
  <c r="Q43" i="4"/>
  <c r="P43" i="4"/>
  <c r="O43" i="4"/>
  <c r="N43" i="4"/>
  <c r="M43" i="4"/>
  <c r="L43" i="4"/>
  <c r="K43" i="4"/>
  <c r="J43" i="4"/>
  <c r="I43" i="4"/>
  <c r="H43" i="4"/>
  <c r="G43" i="4"/>
  <c r="F43" i="4"/>
  <c r="AD38" i="4"/>
  <c r="AC38" i="4"/>
  <c r="AB38" i="4"/>
  <c r="AA38" i="4"/>
  <c r="Z38" i="4"/>
  <c r="Y38" i="4"/>
  <c r="X38" i="4"/>
  <c r="W38" i="4"/>
  <c r="V38" i="4"/>
  <c r="U38" i="4"/>
  <c r="T38" i="4"/>
  <c r="S38" i="4"/>
  <c r="R38" i="4"/>
  <c r="Q38" i="4"/>
  <c r="P38" i="4"/>
  <c r="O38" i="4"/>
  <c r="N38" i="4"/>
  <c r="M38" i="4"/>
  <c r="L38" i="4"/>
  <c r="K38" i="4"/>
  <c r="J38" i="4"/>
  <c r="I38" i="4"/>
  <c r="H38" i="4"/>
  <c r="G38" i="4"/>
  <c r="F38" i="4"/>
  <c r="AD37" i="4"/>
  <c r="AC37" i="4"/>
  <c r="AB37" i="4"/>
  <c r="AA37" i="4"/>
  <c r="Z37" i="4"/>
  <c r="Y37" i="4"/>
  <c r="X37" i="4"/>
  <c r="W37" i="4"/>
  <c r="V37" i="4"/>
  <c r="U37" i="4"/>
  <c r="T37" i="4"/>
  <c r="S37" i="4"/>
  <c r="R37" i="4"/>
  <c r="Q37" i="4"/>
  <c r="P37" i="4"/>
  <c r="O37" i="4"/>
  <c r="N37" i="4"/>
  <c r="M37" i="4"/>
  <c r="L37" i="4"/>
  <c r="K37" i="4"/>
  <c r="J37" i="4"/>
  <c r="I37" i="4"/>
  <c r="H37" i="4"/>
  <c r="G37" i="4"/>
  <c r="F37" i="4"/>
  <c r="AD32" i="4"/>
  <c r="AC32" i="4"/>
  <c r="AB32" i="4"/>
  <c r="AA32" i="4"/>
  <c r="Z32" i="4"/>
  <c r="Y32" i="4"/>
  <c r="X32" i="4"/>
  <c r="W32" i="4"/>
  <c r="V32" i="4"/>
  <c r="U32" i="4"/>
  <c r="T32" i="4"/>
  <c r="S32" i="4"/>
  <c r="R32" i="4"/>
  <c r="Q32" i="4"/>
  <c r="P32" i="4"/>
  <c r="O32" i="4"/>
  <c r="N32" i="4"/>
  <c r="M32" i="4"/>
  <c r="L32" i="4"/>
  <c r="K32" i="4"/>
  <c r="J32" i="4"/>
  <c r="I32" i="4"/>
  <c r="H32" i="4"/>
  <c r="G32" i="4"/>
  <c r="F32" i="4"/>
  <c r="AD31" i="4"/>
  <c r="AC31" i="4"/>
  <c r="AB31" i="4"/>
  <c r="AA31" i="4"/>
  <c r="Z31" i="4"/>
  <c r="Y31" i="4"/>
  <c r="X31" i="4"/>
  <c r="W31" i="4"/>
  <c r="V31" i="4"/>
  <c r="U31" i="4"/>
  <c r="T31" i="4"/>
  <c r="S31" i="4"/>
  <c r="R31" i="4"/>
  <c r="Q31" i="4"/>
  <c r="P31" i="4"/>
  <c r="O31" i="4"/>
  <c r="N31" i="4"/>
  <c r="M31" i="4"/>
  <c r="L31" i="4"/>
  <c r="K31" i="4"/>
  <c r="J31" i="4"/>
  <c r="I31" i="4"/>
  <c r="H31" i="4"/>
  <c r="G31" i="4"/>
  <c r="F31" i="4"/>
  <c r="AD27" i="4"/>
  <c r="AC27" i="4"/>
  <c r="AB27" i="4"/>
  <c r="AA27" i="4"/>
  <c r="Z27" i="4"/>
  <c r="Y27" i="4"/>
  <c r="X27" i="4"/>
  <c r="W27" i="4"/>
  <c r="V27" i="4"/>
  <c r="U27" i="4"/>
  <c r="T27" i="4"/>
  <c r="S27" i="4"/>
  <c r="R27" i="4"/>
  <c r="Q27" i="4"/>
  <c r="P27" i="4"/>
  <c r="O27" i="4"/>
  <c r="N27" i="4"/>
  <c r="M27" i="4"/>
  <c r="L27" i="4"/>
  <c r="K27" i="4"/>
  <c r="J27" i="4"/>
  <c r="I27" i="4"/>
  <c r="H27" i="4"/>
  <c r="G27" i="4"/>
  <c r="F27" i="4"/>
  <c r="AD26" i="4"/>
  <c r="AC26" i="4"/>
  <c r="AB26" i="4"/>
  <c r="AA26" i="4"/>
  <c r="Z26" i="4"/>
  <c r="Y26" i="4"/>
  <c r="X26" i="4"/>
  <c r="W26" i="4"/>
  <c r="V26" i="4"/>
  <c r="U26" i="4"/>
  <c r="T26" i="4"/>
  <c r="S26" i="4"/>
  <c r="R26" i="4"/>
  <c r="Q26" i="4"/>
  <c r="P26" i="4"/>
  <c r="O26" i="4"/>
  <c r="N26" i="4"/>
  <c r="M26" i="4"/>
  <c r="L26" i="4"/>
  <c r="K26" i="4"/>
  <c r="J26" i="4"/>
  <c r="I26" i="4"/>
  <c r="H26" i="4"/>
  <c r="G26" i="4"/>
  <c r="F26" i="4"/>
  <c r="AD21" i="4"/>
  <c r="AC21" i="4"/>
  <c r="AB21" i="4"/>
  <c r="AA21" i="4"/>
  <c r="Z21" i="4"/>
  <c r="Y21" i="4"/>
  <c r="X21" i="4"/>
  <c r="W21" i="4"/>
  <c r="V21" i="4"/>
  <c r="U21" i="4"/>
  <c r="T21" i="4"/>
  <c r="S21" i="4"/>
  <c r="R21" i="4"/>
  <c r="Q21" i="4"/>
  <c r="P21" i="4"/>
  <c r="O21" i="4"/>
  <c r="N21" i="4"/>
  <c r="M21" i="4"/>
  <c r="L21" i="4"/>
  <c r="K21" i="4"/>
  <c r="J21" i="4"/>
  <c r="I21" i="4"/>
  <c r="H21" i="4"/>
  <c r="G21" i="4"/>
  <c r="F21" i="4"/>
  <c r="AD20" i="4"/>
  <c r="AC20" i="4"/>
  <c r="AB20" i="4"/>
  <c r="AA20" i="4"/>
  <c r="Z20" i="4"/>
  <c r="Y20" i="4"/>
  <c r="X20" i="4"/>
  <c r="W20" i="4"/>
  <c r="V20" i="4"/>
  <c r="U20" i="4"/>
  <c r="T20" i="4"/>
  <c r="S20" i="4"/>
  <c r="R20" i="4"/>
  <c r="Q20" i="4"/>
  <c r="P20" i="4"/>
  <c r="O20" i="4"/>
  <c r="N20" i="4"/>
  <c r="M20" i="4"/>
  <c r="L20" i="4"/>
  <c r="K20" i="4"/>
  <c r="J20" i="4"/>
  <c r="I20" i="4"/>
  <c r="H20" i="4"/>
  <c r="G20" i="4"/>
  <c r="F20" i="4"/>
  <c r="F11" i="4"/>
  <c r="G11" i="4" s="1"/>
  <c r="H11" i="4" s="1"/>
  <c r="I11" i="4" s="1"/>
  <c r="J11" i="4" s="1"/>
  <c r="K11" i="4" s="1"/>
  <c r="L11" i="4" s="1"/>
  <c r="M11" i="4" s="1"/>
  <c r="N11" i="4" s="1"/>
  <c r="O11" i="4" s="1"/>
  <c r="P11" i="4" s="1"/>
  <c r="Q11" i="4" s="1"/>
  <c r="R11" i="4" s="1"/>
  <c r="S11" i="4" s="1"/>
  <c r="T11" i="4" s="1"/>
  <c r="U11" i="4" s="1"/>
  <c r="V11" i="4" s="1"/>
  <c r="W11" i="4" s="1"/>
  <c r="X11" i="4" s="1"/>
  <c r="Y11" i="4" s="1"/>
  <c r="Z11" i="4" s="1"/>
  <c r="AA11" i="4" s="1"/>
  <c r="AB11" i="4" s="1"/>
  <c r="AC11" i="4" s="1"/>
  <c r="AD11" i="4" s="1"/>
  <c r="D11" i="4"/>
  <c r="C11" i="4"/>
  <c r="C10" i="4"/>
  <c r="G56" i="3"/>
  <c r="H56" i="3" s="1"/>
  <c r="I56" i="3" s="1"/>
  <c r="J56" i="3" s="1"/>
  <c r="K56" i="3" s="1"/>
  <c r="L56" i="3" s="1"/>
  <c r="M56" i="3" s="1"/>
  <c r="N56" i="3" s="1"/>
  <c r="O56" i="3" s="1"/>
  <c r="P56" i="3" s="1"/>
  <c r="Q56" i="3" s="1"/>
  <c r="R56" i="3" s="1"/>
  <c r="S56" i="3" s="1"/>
  <c r="T56" i="3" s="1"/>
  <c r="U56" i="3" s="1"/>
  <c r="V56" i="3" s="1"/>
  <c r="W56" i="3" s="1"/>
  <c r="X56" i="3" s="1"/>
  <c r="Y56" i="3" s="1"/>
  <c r="Z56" i="3" s="1"/>
  <c r="AA56" i="3" s="1"/>
  <c r="AB56" i="3" s="1"/>
  <c r="AC56" i="3" s="1"/>
  <c r="AD56" i="3" s="1"/>
  <c r="G49" i="3"/>
  <c r="H49" i="3" s="1"/>
  <c r="I49" i="3" s="1"/>
  <c r="J49" i="3" s="1"/>
  <c r="K49" i="3" s="1"/>
  <c r="L49" i="3" s="1"/>
  <c r="M49" i="3" s="1"/>
  <c r="N49" i="3" s="1"/>
  <c r="O49" i="3" s="1"/>
  <c r="P49" i="3" s="1"/>
  <c r="Q49" i="3" s="1"/>
  <c r="R49" i="3" s="1"/>
  <c r="S49" i="3" s="1"/>
  <c r="T49" i="3" s="1"/>
  <c r="U49" i="3" s="1"/>
  <c r="V49" i="3" s="1"/>
  <c r="W49" i="3" s="1"/>
  <c r="X49" i="3" s="1"/>
  <c r="Y49" i="3" s="1"/>
  <c r="Z49" i="3" s="1"/>
  <c r="AA49" i="3" s="1"/>
  <c r="AB49" i="3" s="1"/>
  <c r="AC49" i="3" s="1"/>
  <c r="AD49" i="3" s="1"/>
  <c r="AD41" i="3"/>
  <c r="AC41" i="3"/>
  <c r="AB41" i="3"/>
  <c r="AA41" i="3"/>
  <c r="Z41" i="3"/>
  <c r="Y41" i="3"/>
  <c r="X41" i="3"/>
  <c r="W41" i="3"/>
  <c r="V41" i="3"/>
  <c r="U41" i="3"/>
  <c r="T41" i="3"/>
  <c r="S41" i="3"/>
  <c r="R41" i="3"/>
  <c r="Q41" i="3"/>
  <c r="P41" i="3"/>
  <c r="O41" i="3"/>
  <c r="N41" i="3"/>
  <c r="M41" i="3"/>
  <c r="L41" i="3"/>
  <c r="K41" i="3"/>
  <c r="J41" i="3"/>
  <c r="I41" i="3"/>
  <c r="H41" i="3"/>
  <c r="G41" i="3"/>
  <c r="F41" i="3"/>
  <c r="AD37" i="3"/>
  <c r="AC37" i="3"/>
  <c r="AB37" i="3"/>
  <c r="AA37" i="3"/>
  <c r="Z37" i="3"/>
  <c r="Y37" i="3"/>
  <c r="X37" i="3"/>
  <c r="W37" i="3"/>
  <c r="V37" i="3"/>
  <c r="U37" i="3"/>
  <c r="T37" i="3"/>
  <c r="S37" i="3"/>
  <c r="R37" i="3"/>
  <c r="Q37" i="3"/>
  <c r="P37" i="3"/>
  <c r="O37" i="3"/>
  <c r="N37" i="3"/>
  <c r="M37" i="3"/>
  <c r="L37" i="3"/>
  <c r="K37" i="3"/>
  <c r="J37" i="3"/>
  <c r="I37" i="3"/>
  <c r="H37" i="3"/>
  <c r="G37" i="3"/>
  <c r="F37" i="3"/>
  <c r="G31" i="3"/>
  <c r="H31" i="3" s="1"/>
  <c r="I31" i="3" s="1"/>
  <c r="J31" i="3" s="1"/>
  <c r="K31" i="3" s="1"/>
  <c r="L31" i="3" s="1"/>
  <c r="M31" i="3" s="1"/>
  <c r="N31" i="3" s="1"/>
  <c r="O31" i="3" s="1"/>
  <c r="P31" i="3" s="1"/>
  <c r="Q31" i="3" s="1"/>
  <c r="R31" i="3" s="1"/>
  <c r="S31" i="3" s="1"/>
  <c r="T31" i="3" s="1"/>
  <c r="U31" i="3" s="1"/>
  <c r="V31" i="3" s="1"/>
  <c r="W31" i="3" s="1"/>
  <c r="X31" i="3" s="1"/>
  <c r="Y31" i="3" s="1"/>
  <c r="Z31" i="3" s="1"/>
  <c r="AA31" i="3" s="1"/>
  <c r="AB31" i="3" s="1"/>
  <c r="AC31" i="3" s="1"/>
  <c r="AD31" i="3" s="1"/>
  <c r="AD28" i="3"/>
  <c r="AD30" i="3" s="1"/>
  <c r="AC28" i="3"/>
  <c r="AB28" i="3"/>
  <c r="AA28" i="3"/>
  <c r="Z28" i="3"/>
  <c r="Z30" i="3" s="1"/>
  <c r="Y28" i="3"/>
  <c r="X28" i="3"/>
  <c r="W28" i="3"/>
  <c r="V28" i="3"/>
  <c r="V30" i="3" s="1"/>
  <c r="U28" i="3"/>
  <c r="T28" i="3"/>
  <c r="S28" i="3"/>
  <c r="R28" i="3"/>
  <c r="R30" i="3" s="1"/>
  <c r="Q28" i="3"/>
  <c r="P28" i="3"/>
  <c r="O28" i="3"/>
  <c r="N28" i="3"/>
  <c r="N30" i="3" s="1"/>
  <c r="M28" i="3"/>
  <c r="L28" i="3"/>
  <c r="K28" i="3"/>
  <c r="J28" i="3"/>
  <c r="J30" i="3" s="1"/>
  <c r="I28" i="3"/>
  <c r="H28" i="3"/>
  <c r="G28" i="3"/>
  <c r="F28" i="3"/>
  <c r="F30" i="3" s="1"/>
  <c r="AD22" i="3"/>
  <c r="AC22" i="3"/>
  <c r="AC30" i="3" s="1"/>
  <c r="AB22" i="3"/>
  <c r="AA22" i="3"/>
  <c r="Z22" i="3"/>
  <c r="Y22" i="3"/>
  <c r="Y30" i="3" s="1"/>
  <c r="X22" i="3"/>
  <c r="W22" i="3"/>
  <c r="W30" i="3" s="1"/>
  <c r="V22" i="3"/>
  <c r="U22" i="3"/>
  <c r="U30" i="3" s="1"/>
  <c r="T22" i="3"/>
  <c r="S22" i="3"/>
  <c r="R22" i="3"/>
  <c r="Q22" i="3"/>
  <c r="Q30" i="3" s="1"/>
  <c r="P22" i="3"/>
  <c r="O22" i="3"/>
  <c r="O30" i="3" s="1"/>
  <c r="N22" i="3"/>
  <c r="M22" i="3"/>
  <c r="M30" i="3" s="1"/>
  <c r="L22" i="3"/>
  <c r="K22" i="3"/>
  <c r="J22" i="3"/>
  <c r="I22" i="3"/>
  <c r="I30" i="3" s="1"/>
  <c r="H22" i="3"/>
  <c r="G22" i="3"/>
  <c r="G30" i="3" s="1"/>
  <c r="F22" i="3"/>
  <c r="F12" i="3"/>
  <c r="G12" i="3" s="1"/>
  <c r="H12" i="3" s="1"/>
  <c r="I12" i="3" s="1"/>
  <c r="J12" i="3" s="1"/>
  <c r="K12" i="3" s="1"/>
  <c r="L12" i="3" s="1"/>
  <c r="M12" i="3" s="1"/>
  <c r="N12" i="3" s="1"/>
  <c r="O12" i="3" s="1"/>
  <c r="P12" i="3" s="1"/>
  <c r="Q12" i="3" s="1"/>
  <c r="R12" i="3" s="1"/>
  <c r="S12" i="3" s="1"/>
  <c r="T12" i="3" s="1"/>
  <c r="U12" i="3" s="1"/>
  <c r="V12" i="3" s="1"/>
  <c r="W12" i="3" s="1"/>
  <c r="X12" i="3" s="1"/>
  <c r="Y12" i="3" s="1"/>
  <c r="Z12" i="3" s="1"/>
  <c r="AA12" i="3" s="1"/>
  <c r="AB12" i="3" s="1"/>
  <c r="AC12" i="3" s="1"/>
  <c r="AD12" i="3" s="1"/>
  <c r="D12" i="3"/>
  <c r="C12" i="3"/>
  <c r="C11" i="3"/>
  <c r="T86" i="42" l="1"/>
  <c r="L86" i="42"/>
  <c r="AB86" i="42"/>
  <c r="H24" i="16"/>
  <c r="L21" i="36"/>
  <c r="H16" i="42" s="1"/>
  <c r="L25" i="36"/>
  <c r="L16" i="42" s="1"/>
  <c r="L29" i="36"/>
  <c r="P16" i="42" s="1"/>
  <c r="J39" i="36"/>
  <c r="Z15" i="42" s="1"/>
  <c r="G39" i="36"/>
  <c r="H39" i="36" s="1"/>
  <c r="H29" i="16"/>
  <c r="AW72" i="16"/>
  <c r="M43" i="10"/>
  <c r="L43" i="10"/>
  <c r="G44" i="18"/>
  <c r="R24" i="16"/>
  <c r="I43" i="18" s="1"/>
  <c r="J24" i="16"/>
  <c r="AH24" i="16"/>
  <c r="F24" i="16"/>
  <c r="G43" i="18" s="1"/>
  <c r="AD24" i="16"/>
  <c r="K43" i="18" s="1"/>
  <c r="Z24" i="16"/>
  <c r="V24" i="16"/>
  <c r="L29" i="16"/>
  <c r="H47" i="18" s="1"/>
  <c r="L22" i="36"/>
  <c r="I16" i="42" s="1"/>
  <c r="L26" i="36"/>
  <c r="M16" i="42" s="1"/>
  <c r="L30" i="36"/>
  <c r="Q16" i="42" s="1"/>
  <c r="K30" i="3"/>
  <c r="K14" i="5" s="1"/>
  <c r="K15" i="5" s="1"/>
  <c r="S30" i="3"/>
  <c r="AA30" i="3"/>
  <c r="G23" i="10"/>
  <c r="H23" i="10" s="1"/>
  <c r="J9" i="16"/>
  <c r="R9" i="16"/>
  <c r="I38" i="18" s="1"/>
  <c r="Z9" i="16"/>
  <c r="AH9" i="16"/>
  <c r="L19" i="36"/>
  <c r="F16" i="42" s="1"/>
  <c r="L23" i="36"/>
  <c r="J16" i="42" s="1"/>
  <c r="L27" i="36"/>
  <c r="N16" i="42" s="1"/>
  <c r="AD29" i="16"/>
  <c r="K47" i="18" s="1"/>
  <c r="T29" i="16"/>
  <c r="N29" i="16"/>
  <c r="L30" i="3"/>
  <c r="L13" i="4" s="1"/>
  <c r="L14" i="4" s="1"/>
  <c r="AB30" i="3"/>
  <c r="F40" i="9"/>
  <c r="F28" i="9"/>
  <c r="F16" i="9"/>
  <c r="F39" i="9"/>
  <c r="F35" i="9"/>
  <c r="F31" i="9"/>
  <c r="F27" i="9"/>
  <c r="F23" i="9"/>
  <c r="F19" i="9"/>
  <c r="F15" i="9"/>
  <c r="F38" i="9"/>
  <c r="F34" i="9"/>
  <c r="F30" i="9"/>
  <c r="F26" i="9"/>
  <c r="F22" i="9"/>
  <c r="F18" i="9"/>
  <c r="F14" i="9"/>
  <c r="F41" i="9"/>
  <c r="F37" i="9"/>
  <c r="F33" i="9"/>
  <c r="F29" i="9"/>
  <c r="F25" i="9"/>
  <c r="F21" i="9"/>
  <c r="F17" i="9"/>
  <c r="F13" i="9"/>
  <c r="F32" i="9"/>
  <c r="F20" i="9"/>
  <c r="F36" i="9"/>
  <c r="F24" i="9"/>
  <c r="AH29" i="16"/>
  <c r="AB29" i="16"/>
  <c r="Z24" i="25"/>
  <c r="T30" i="3"/>
  <c r="T32" i="3" s="1"/>
  <c r="G40" i="10"/>
  <c r="H40" i="10" s="1"/>
  <c r="AC29" i="25"/>
  <c r="AD29" i="25"/>
  <c r="K47" i="27" s="1"/>
  <c r="Z29" i="25"/>
  <c r="V29" i="25"/>
  <c r="R29" i="25"/>
  <c r="I47" i="27" s="1"/>
  <c r="N29" i="25"/>
  <c r="J29" i="25"/>
  <c r="K70" i="25"/>
  <c r="AG36" i="25" s="1"/>
  <c r="L20" i="36"/>
  <c r="G16" i="42" s="1"/>
  <c r="L24" i="36"/>
  <c r="K16" i="42" s="1"/>
  <c r="L28" i="36"/>
  <c r="O16" i="42" s="1"/>
  <c r="H30" i="3"/>
  <c r="H32" i="3" s="1"/>
  <c r="P30" i="3"/>
  <c r="P14" i="5" s="1"/>
  <c r="P15" i="5" s="1"/>
  <c r="X30" i="3"/>
  <c r="X32" i="3" s="1"/>
  <c r="K19" i="10"/>
  <c r="K20" i="10"/>
  <c r="K21" i="10"/>
  <c r="K22" i="10"/>
  <c r="K23" i="10"/>
  <c r="K24" i="10"/>
  <c r="K25" i="10"/>
  <c r="G25" i="10" s="1"/>
  <c r="H25" i="10" s="1"/>
  <c r="K26" i="10"/>
  <c r="K27" i="10"/>
  <c r="K28" i="10"/>
  <c r="K29" i="10"/>
  <c r="K30" i="10"/>
  <c r="K31" i="10"/>
  <c r="G31" i="10" s="1"/>
  <c r="H31" i="10" s="1"/>
  <c r="K32" i="10"/>
  <c r="K33" i="10"/>
  <c r="K34" i="10"/>
  <c r="K35" i="10"/>
  <c r="K36" i="10"/>
  <c r="K37" i="10"/>
  <c r="K38" i="10"/>
  <c r="K39" i="10"/>
  <c r="K40" i="10"/>
  <c r="K41" i="10"/>
  <c r="G41" i="10" s="1"/>
  <c r="H41" i="10" s="1"/>
  <c r="K42" i="10"/>
  <c r="P29" i="16"/>
  <c r="AF29" i="16"/>
  <c r="AV71" i="16"/>
  <c r="J24" i="25"/>
  <c r="AF24" i="25"/>
  <c r="P70" i="25"/>
  <c r="AT72" i="25"/>
  <c r="M89" i="42"/>
  <c r="AC89" i="42"/>
  <c r="AI26" i="43"/>
  <c r="R29" i="16"/>
  <c r="I47" i="18" s="1"/>
  <c r="P72" i="16"/>
  <c r="K72" i="16" s="1"/>
  <c r="AI36" i="16" s="1"/>
  <c r="K22" i="20"/>
  <c r="K26" i="20"/>
  <c r="K30" i="20"/>
  <c r="L30" i="20" s="1"/>
  <c r="K34" i="20"/>
  <c r="L34" i="20" s="1"/>
  <c r="K38" i="20"/>
  <c r="K42" i="20"/>
  <c r="N24" i="25"/>
  <c r="AT69" i="25"/>
  <c r="AG9" i="26"/>
  <c r="I35" i="36"/>
  <c r="I42" i="36"/>
  <c r="J42" i="36" s="1"/>
  <c r="AC15" i="42" s="1"/>
  <c r="M86" i="42"/>
  <c r="U86" i="42"/>
  <c r="AJ29" i="16"/>
  <c r="AU72" i="16"/>
  <c r="L72" i="16" s="1"/>
  <c r="AI37" i="16" s="1"/>
  <c r="I19" i="20"/>
  <c r="J19" i="20" s="1"/>
  <c r="F15" i="25" s="1"/>
  <c r="R24" i="25"/>
  <c r="I43" i="27" s="1"/>
  <c r="I33" i="36"/>
  <c r="I40" i="36"/>
  <c r="J40" i="36" s="1"/>
  <c r="AA15" i="42" s="1"/>
  <c r="N86" i="42"/>
  <c r="V86" i="42"/>
  <c r="AD86" i="42"/>
  <c r="K123" i="44" s="1"/>
  <c r="Q89" i="42"/>
  <c r="AI9" i="43"/>
  <c r="F29" i="16"/>
  <c r="G47" i="18" s="1"/>
  <c r="V29" i="16"/>
  <c r="K23" i="20"/>
  <c r="K27" i="20"/>
  <c r="L27" i="20" s="1"/>
  <c r="K31" i="20"/>
  <c r="K35" i="20"/>
  <c r="K39" i="20"/>
  <c r="K43" i="20"/>
  <c r="L43" i="20" s="1"/>
  <c r="V24" i="25"/>
  <c r="AI9" i="26"/>
  <c r="I38" i="36"/>
  <c r="J38" i="36" s="1"/>
  <c r="Y15" i="42" s="1"/>
  <c r="G86" i="42"/>
  <c r="O86" i="42"/>
  <c r="W86" i="42"/>
  <c r="S89" i="42"/>
  <c r="I19" i="36"/>
  <c r="I20" i="36"/>
  <c r="I21" i="36"/>
  <c r="I22" i="36"/>
  <c r="I23" i="36"/>
  <c r="I24" i="36"/>
  <c r="I25" i="36"/>
  <c r="I26" i="36"/>
  <c r="I27" i="36"/>
  <c r="I28" i="36"/>
  <c r="I29" i="36"/>
  <c r="I30" i="36"/>
  <c r="I31" i="36"/>
  <c r="I32" i="36"/>
  <c r="I36" i="36"/>
  <c r="J36" i="36" s="1"/>
  <c r="W15" i="42" s="1"/>
  <c r="H86" i="42"/>
  <c r="P86" i="42"/>
  <c r="X86" i="42"/>
  <c r="U89" i="42"/>
  <c r="AD89" i="42"/>
  <c r="AH9" i="43"/>
  <c r="AU71" i="25"/>
  <c r="AF24" i="16"/>
  <c r="J29" i="16"/>
  <c r="Z29" i="16"/>
  <c r="R72" i="16"/>
  <c r="K20" i="20"/>
  <c r="K24" i="20"/>
  <c r="K28" i="20"/>
  <c r="K32" i="20"/>
  <c r="K36" i="20"/>
  <c r="K40" i="20"/>
  <c r="AD24" i="25"/>
  <c r="K43" i="27" s="1"/>
  <c r="I34" i="36"/>
  <c r="J34" i="36" s="1"/>
  <c r="U15" i="42" s="1"/>
  <c r="I43" i="36"/>
  <c r="I86" i="42"/>
  <c r="Q86" i="42"/>
  <c r="Y86" i="42"/>
  <c r="I41" i="36"/>
  <c r="J86" i="42"/>
  <c r="R86" i="42"/>
  <c r="I105" i="44" s="1"/>
  <c r="Z86" i="42"/>
  <c r="I89" i="42"/>
  <c r="Y89" i="42"/>
  <c r="AE9" i="43"/>
  <c r="G37" i="36"/>
  <c r="H37" i="36" s="1"/>
  <c r="K86" i="42"/>
  <c r="S86" i="42"/>
  <c r="AA86" i="42"/>
  <c r="K89" i="42"/>
  <c r="AC86" i="42"/>
  <c r="AE89" i="42"/>
  <c r="AI89" i="42"/>
  <c r="AS71" i="25"/>
  <c r="H24" i="25"/>
  <c r="L24" i="25"/>
  <c r="H43" i="27" s="1"/>
  <c r="P24" i="25"/>
  <c r="T24" i="25"/>
  <c r="X24" i="25"/>
  <c r="J43" i="27" s="1"/>
  <c r="AB24" i="25"/>
  <c r="H29" i="25"/>
  <c r="L29" i="25"/>
  <c r="H47" i="27" s="1"/>
  <c r="P29" i="25"/>
  <c r="T29" i="25"/>
  <c r="X29" i="25"/>
  <c r="J47" i="27" s="1"/>
  <c r="AB29" i="25"/>
  <c r="O72" i="25"/>
  <c r="N71" i="25"/>
  <c r="Q72" i="16"/>
  <c r="G24" i="16"/>
  <c r="I24" i="16"/>
  <c r="L24" i="16"/>
  <c r="H43" i="18" s="1"/>
  <c r="P24" i="16"/>
  <c r="T24" i="16"/>
  <c r="X24" i="16"/>
  <c r="J43" i="18" s="1"/>
  <c r="AB24" i="16"/>
  <c r="G29" i="16"/>
  <c r="I29" i="16"/>
  <c r="K29" i="16"/>
  <c r="M29" i="16"/>
  <c r="O29" i="16"/>
  <c r="Q29" i="16"/>
  <c r="S29" i="16"/>
  <c r="U29" i="16"/>
  <c r="W29" i="16"/>
  <c r="Y29" i="16"/>
  <c r="AA29" i="16"/>
  <c r="AC29" i="16"/>
  <c r="AE29" i="16"/>
  <c r="AG29" i="16"/>
  <c r="AI29" i="16"/>
  <c r="AS69" i="16"/>
  <c r="J90" i="14"/>
  <c r="M83" i="32"/>
  <c r="M9" i="33" s="1"/>
  <c r="U83" i="32"/>
  <c r="U9" i="33" s="1"/>
  <c r="AC83" i="32"/>
  <c r="AC9" i="33" s="1"/>
  <c r="AE103" i="32"/>
  <c r="AG104" i="32"/>
  <c r="I83" i="32"/>
  <c r="I9" i="33" s="1"/>
  <c r="Q83" i="32"/>
  <c r="Q9" i="33" s="1"/>
  <c r="Y83" i="32"/>
  <c r="Y9" i="33" s="1"/>
  <c r="K13" i="4"/>
  <c r="K14" i="4" s="1"/>
  <c r="K32" i="3"/>
  <c r="O14" i="5"/>
  <c r="O15" i="5" s="1"/>
  <c r="O13" i="4"/>
  <c r="O14" i="4" s="1"/>
  <c r="O32" i="3"/>
  <c r="S14" i="5"/>
  <c r="S15" i="5" s="1"/>
  <c r="S13" i="4"/>
  <c r="S14" i="4" s="1"/>
  <c r="S32" i="3"/>
  <c r="W14" i="5"/>
  <c r="W15" i="5" s="1"/>
  <c r="W13" i="4"/>
  <c r="W14" i="4" s="1"/>
  <c r="W32" i="3"/>
  <c r="AA14" i="5"/>
  <c r="AA15" i="5" s="1"/>
  <c r="AA13" i="4"/>
  <c r="AA14" i="4" s="1"/>
  <c r="AA32" i="3"/>
  <c r="F14" i="5"/>
  <c r="F15" i="5" s="1"/>
  <c r="F13" i="4"/>
  <c r="F14" i="4" s="1"/>
  <c r="F32" i="3"/>
  <c r="L14" i="5"/>
  <c r="L15" i="5" s="1"/>
  <c r="R14" i="5"/>
  <c r="R15" i="5" s="1"/>
  <c r="R13" i="4"/>
  <c r="R14" i="4" s="1"/>
  <c r="R32" i="3"/>
  <c r="X14" i="5"/>
  <c r="X15" i="5" s="1"/>
  <c r="X13" i="4"/>
  <c r="X14" i="4" s="1"/>
  <c r="AD32" i="3"/>
  <c r="AD14" i="5"/>
  <c r="AD15" i="5" s="1"/>
  <c r="AD13" i="4"/>
  <c r="AD14" i="4" s="1"/>
  <c r="J91" i="14"/>
  <c r="I92" i="14"/>
  <c r="G14" i="5"/>
  <c r="G15" i="5" s="1"/>
  <c r="G13" i="4"/>
  <c r="G14" i="4" s="1"/>
  <c r="G32" i="3"/>
  <c r="I14" i="5"/>
  <c r="I15" i="5" s="1"/>
  <c r="I13" i="4"/>
  <c r="I14" i="4" s="1"/>
  <c r="I32" i="3"/>
  <c r="M14" i="5"/>
  <c r="M15" i="5" s="1"/>
  <c r="M13" i="4"/>
  <c r="M14" i="4" s="1"/>
  <c r="M32" i="3"/>
  <c r="Q14" i="5"/>
  <c r="Q15" i="5" s="1"/>
  <c r="Q13" i="4"/>
  <c r="Q14" i="4" s="1"/>
  <c r="Q32" i="3"/>
  <c r="U14" i="5"/>
  <c r="U15" i="5" s="1"/>
  <c r="U13" i="4"/>
  <c r="U14" i="4" s="1"/>
  <c r="U32" i="3"/>
  <c r="Y14" i="5"/>
  <c r="Y15" i="5" s="1"/>
  <c r="Y13" i="4"/>
  <c r="Y14" i="4" s="1"/>
  <c r="Y32" i="3"/>
  <c r="AC14" i="5"/>
  <c r="AC15" i="5" s="1"/>
  <c r="AC13" i="4"/>
  <c r="AC14" i="4" s="1"/>
  <c r="AC32" i="3"/>
  <c r="H14" i="5"/>
  <c r="H15" i="5" s="1"/>
  <c r="H13" i="4"/>
  <c r="H14" i="4" s="1"/>
  <c r="J32" i="3"/>
  <c r="J14" i="5"/>
  <c r="J15" i="5" s="1"/>
  <c r="J13" i="4"/>
  <c r="J14" i="4" s="1"/>
  <c r="N14" i="5"/>
  <c r="N15" i="5" s="1"/>
  <c r="N13" i="4"/>
  <c r="N14" i="4" s="1"/>
  <c r="N32" i="3"/>
  <c r="P32" i="3"/>
  <c r="T14" i="5"/>
  <c r="T15" i="5" s="1"/>
  <c r="T13" i="4"/>
  <c r="T14" i="4" s="1"/>
  <c r="V14" i="5"/>
  <c r="V15" i="5" s="1"/>
  <c r="V13" i="4"/>
  <c r="V14" i="4" s="1"/>
  <c r="V32" i="3"/>
  <c r="Z14" i="5"/>
  <c r="Z15" i="5" s="1"/>
  <c r="Z13" i="4"/>
  <c r="Z14" i="4" s="1"/>
  <c r="Z32" i="3"/>
  <c r="AB14" i="5"/>
  <c r="AB15" i="5" s="1"/>
  <c r="AB13" i="4"/>
  <c r="AB14" i="4" s="1"/>
  <c r="AB32" i="3"/>
  <c r="A51" i="14"/>
  <c r="A50" i="14"/>
  <c r="AJ79" i="16"/>
  <c r="AJ9" i="17" s="1"/>
  <c r="D200" i="14"/>
  <c r="I21" i="16" s="1"/>
  <c r="K24" i="16"/>
  <c r="M24" i="16"/>
  <c r="O24" i="16"/>
  <c r="Q24" i="16"/>
  <c r="S24" i="16"/>
  <c r="U24" i="16"/>
  <c r="W24" i="16"/>
  <c r="Y24" i="16"/>
  <c r="AA24" i="16"/>
  <c r="AC24" i="16"/>
  <c r="AE24" i="16"/>
  <c r="AG24" i="16"/>
  <c r="AI24" i="16"/>
  <c r="F26" i="16"/>
  <c r="H26" i="16"/>
  <c r="J26" i="16"/>
  <c r="L26" i="16"/>
  <c r="N26" i="16"/>
  <c r="P26" i="16"/>
  <c r="R26" i="16"/>
  <c r="T26" i="16"/>
  <c r="V26" i="16"/>
  <c r="X26" i="16"/>
  <c r="Z26" i="16"/>
  <c r="AB26" i="16"/>
  <c r="AD26" i="16"/>
  <c r="AJ25" i="17"/>
  <c r="C37" i="35"/>
  <c r="C38" i="35" s="1"/>
  <c r="C39" i="35" s="1"/>
  <c r="C40" i="35" s="1"/>
  <c r="C41" i="35" s="1"/>
  <c r="C37" i="28"/>
  <c r="C38" i="28" s="1"/>
  <c r="C39" i="28" s="1"/>
  <c r="C40" i="28" s="1"/>
  <c r="C41" i="28" s="1"/>
  <c r="C37" i="19"/>
  <c r="C38" i="19" s="1"/>
  <c r="C39" i="19" s="1"/>
  <c r="C40" i="19" s="1"/>
  <c r="C41" i="19" s="1"/>
  <c r="C37" i="9"/>
  <c r="C38" i="9" s="1"/>
  <c r="C39" i="9" s="1"/>
  <c r="C40" i="9" s="1"/>
  <c r="C41" i="9" s="1"/>
  <c r="G67" i="16"/>
  <c r="F67" i="16"/>
  <c r="F41" i="35"/>
  <c r="F39" i="35"/>
  <c r="F37" i="35"/>
  <c r="F35" i="35"/>
  <c r="F33" i="35"/>
  <c r="F31" i="35"/>
  <c r="F29" i="35"/>
  <c r="F27" i="35"/>
  <c r="F25" i="35"/>
  <c r="F23" i="35"/>
  <c r="F21" i="35"/>
  <c r="F19" i="35"/>
  <c r="F17" i="35"/>
  <c r="F15" i="35"/>
  <c r="F13" i="35"/>
  <c r="F40" i="35"/>
  <c r="F38" i="35"/>
  <c r="F36" i="35"/>
  <c r="F34" i="35"/>
  <c r="F32" i="35"/>
  <c r="F30" i="35"/>
  <c r="F28" i="35"/>
  <c r="F26" i="35"/>
  <c r="F24" i="35"/>
  <c r="F22" i="35"/>
  <c r="F20" i="35"/>
  <c r="F18" i="35"/>
  <c r="F16" i="35"/>
  <c r="F14" i="35"/>
  <c r="F12" i="35"/>
  <c r="F41" i="28"/>
  <c r="F39" i="28"/>
  <c r="F37" i="28"/>
  <c r="F40" i="28"/>
  <c r="F38" i="28"/>
  <c r="F41" i="19"/>
  <c r="F39" i="19"/>
  <c r="F37" i="19"/>
  <c r="F35" i="19"/>
  <c r="F33" i="19"/>
  <c r="F31" i="19"/>
  <c r="F29" i="19"/>
  <c r="F27" i="19"/>
  <c r="F25" i="19"/>
  <c r="F23" i="19"/>
  <c r="F21" i="19"/>
  <c r="F19" i="19"/>
  <c r="F17" i="19"/>
  <c r="F15" i="19"/>
  <c r="F13" i="19"/>
  <c r="F40" i="19"/>
  <c r="F38" i="19"/>
  <c r="F36" i="19"/>
  <c r="F34" i="19"/>
  <c r="F32" i="19"/>
  <c r="F30" i="19"/>
  <c r="F28" i="19"/>
  <c r="F26" i="19"/>
  <c r="F24" i="19"/>
  <c r="F22" i="19"/>
  <c r="F20" i="19"/>
  <c r="F18" i="19"/>
  <c r="F16" i="19"/>
  <c r="F14" i="19"/>
  <c r="F12" i="19"/>
  <c r="D21" i="14"/>
  <c r="G38" i="18"/>
  <c r="H38" i="18"/>
  <c r="J38" i="18"/>
  <c r="K38" i="18"/>
  <c r="AD16" i="16"/>
  <c r="G26" i="16"/>
  <c r="I26" i="16"/>
  <c r="K26" i="16"/>
  <c r="M26" i="16"/>
  <c r="O26" i="16"/>
  <c r="Q26" i="16"/>
  <c r="S26" i="16"/>
  <c r="U26" i="16"/>
  <c r="W26" i="16"/>
  <c r="Y26" i="16"/>
  <c r="AA26" i="16"/>
  <c r="AC26" i="16"/>
  <c r="N69" i="16"/>
  <c r="O70" i="16"/>
  <c r="Q70" i="16"/>
  <c r="AT70" i="16"/>
  <c r="AV70" i="16"/>
  <c r="N71" i="16"/>
  <c r="P71" i="16"/>
  <c r="K71" i="16" s="1"/>
  <c r="AH36" i="16" s="1"/>
  <c r="AU71" i="16"/>
  <c r="L71" i="16" s="1"/>
  <c r="AH37" i="16" s="1"/>
  <c r="O72" i="16"/>
  <c r="AT72" i="16"/>
  <c r="AV72" i="16"/>
  <c r="H25" i="17"/>
  <c r="L25" i="17"/>
  <c r="P25" i="17"/>
  <c r="T25" i="17"/>
  <c r="X25" i="17"/>
  <c r="AB25" i="17"/>
  <c r="AF25" i="17"/>
  <c r="L20" i="20"/>
  <c r="L21" i="20"/>
  <c r="L22" i="20"/>
  <c r="L23" i="20"/>
  <c r="L24" i="20"/>
  <c r="L25" i="20"/>
  <c r="L26" i="20"/>
  <c r="L28" i="20"/>
  <c r="L29" i="20"/>
  <c r="L31" i="20"/>
  <c r="L32" i="20"/>
  <c r="L33" i="20"/>
  <c r="L35" i="20"/>
  <c r="L36" i="20"/>
  <c r="L37" i="20"/>
  <c r="L38" i="20"/>
  <c r="L39" i="20"/>
  <c r="L40" i="20"/>
  <c r="L41" i="20"/>
  <c r="L42" i="20"/>
  <c r="N68" i="16"/>
  <c r="AS68" i="16"/>
  <c r="O69" i="16"/>
  <c r="AT69" i="16"/>
  <c r="N70" i="16"/>
  <c r="P70" i="16"/>
  <c r="K70" i="16" s="1"/>
  <c r="AG36" i="16" s="1"/>
  <c r="AS70" i="16"/>
  <c r="AU70" i="16"/>
  <c r="L70" i="16" s="1"/>
  <c r="AG37" i="16" s="1"/>
  <c r="O71" i="16"/>
  <c r="AT71" i="16"/>
  <c r="AI25" i="17"/>
  <c r="AG25" i="17"/>
  <c r="AE25" i="17"/>
  <c r="AC25" i="17"/>
  <c r="AA25" i="17"/>
  <c r="Y25" i="17"/>
  <c r="W25" i="17"/>
  <c r="U25" i="17"/>
  <c r="S25" i="17"/>
  <c r="Q25" i="17"/>
  <c r="O25" i="17"/>
  <c r="M25" i="17"/>
  <c r="K25" i="17"/>
  <c r="I25" i="17"/>
  <c r="G25" i="17"/>
  <c r="F25" i="17"/>
  <c r="J25" i="17"/>
  <c r="N25" i="17"/>
  <c r="R25" i="17"/>
  <c r="V25" i="17"/>
  <c r="Z25" i="17"/>
  <c r="AD25" i="17"/>
  <c r="AH25" i="17"/>
  <c r="G7" i="18"/>
  <c r="G139" i="18"/>
  <c r="G140" i="18" s="1"/>
  <c r="H140" i="18" s="1"/>
  <c r="I140" i="18" s="1"/>
  <c r="J140" i="18" s="1"/>
  <c r="K140" i="18" s="1"/>
  <c r="G147" i="18" s="1"/>
  <c r="H147" i="18" s="1"/>
  <c r="I147" i="18" s="1"/>
  <c r="J147" i="18" s="1"/>
  <c r="K147" i="18" s="1"/>
  <c r="G154" i="18" s="1"/>
  <c r="H154" i="18" s="1"/>
  <c r="I154" i="18" s="1"/>
  <c r="J154" i="18" s="1"/>
  <c r="K154" i="18" s="1"/>
  <c r="G161" i="18" s="1"/>
  <c r="H161" i="18" s="1"/>
  <c r="I161" i="18" s="1"/>
  <c r="J161" i="18" s="1"/>
  <c r="K161" i="18" s="1"/>
  <c r="G168" i="18" s="1"/>
  <c r="H168" i="18" s="1"/>
  <c r="I168" i="18" s="1"/>
  <c r="J168" i="18" s="1"/>
  <c r="K168" i="18" s="1"/>
  <c r="C52" i="20"/>
  <c r="C53" i="20" s="1"/>
  <c r="C54" i="20" s="1"/>
  <c r="C55" i="20" s="1"/>
  <c r="C56" i="20" s="1"/>
  <c r="C57" i="20" s="1"/>
  <c r="C58" i="20" s="1"/>
  <c r="C59" i="20" s="1"/>
  <c r="C60" i="20" s="1"/>
  <c r="C61" i="20" s="1"/>
  <c r="C62" i="20" s="1"/>
  <c r="C63" i="20" s="1"/>
  <c r="C64" i="20" s="1"/>
  <c r="C65" i="20" s="1"/>
  <c r="C66" i="20" s="1"/>
  <c r="C67" i="20" s="1"/>
  <c r="C68" i="20" s="1"/>
  <c r="C69" i="20" s="1"/>
  <c r="C70" i="20" s="1"/>
  <c r="C71" i="20" s="1"/>
  <c r="C72" i="20" s="1"/>
  <c r="C73" i="20" s="1"/>
  <c r="C74" i="20" s="1"/>
  <c r="C75" i="20" s="1"/>
  <c r="I91" i="23"/>
  <c r="L19" i="20"/>
  <c r="H20" i="20"/>
  <c r="H21" i="20"/>
  <c r="H22" i="20"/>
  <c r="H23" i="20"/>
  <c r="H24" i="20"/>
  <c r="H25" i="20"/>
  <c r="H26" i="20"/>
  <c r="H27" i="20"/>
  <c r="H28" i="20"/>
  <c r="H29" i="20"/>
  <c r="H30" i="20"/>
  <c r="H31" i="20"/>
  <c r="H32" i="20"/>
  <c r="H33" i="20"/>
  <c r="H34" i="20"/>
  <c r="H35" i="20"/>
  <c r="H36" i="20"/>
  <c r="H37" i="20"/>
  <c r="H38" i="20"/>
  <c r="H39" i="20"/>
  <c r="H40" i="20"/>
  <c r="H41" i="20"/>
  <c r="H42" i="20"/>
  <c r="H43" i="20"/>
  <c r="J90" i="23"/>
  <c r="D200" i="23"/>
  <c r="G21" i="25" s="1"/>
  <c r="G24" i="25"/>
  <c r="I24" i="25"/>
  <c r="K24" i="25"/>
  <c r="M24" i="25"/>
  <c r="O24" i="25"/>
  <c r="Q24" i="25"/>
  <c r="S24" i="25"/>
  <c r="U24" i="25"/>
  <c r="W24" i="25"/>
  <c r="Y24" i="25"/>
  <c r="AA24" i="25"/>
  <c r="AC24" i="25"/>
  <c r="AE24" i="25"/>
  <c r="AG24" i="25"/>
  <c r="AI24" i="25"/>
  <c r="F26" i="25"/>
  <c r="H26" i="25"/>
  <c r="J26" i="25"/>
  <c r="L26" i="25"/>
  <c r="N26" i="25"/>
  <c r="P26" i="25"/>
  <c r="R26" i="25"/>
  <c r="T26" i="25"/>
  <c r="V26" i="25"/>
  <c r="X26" i="25"/>
  <c r="Z26" i="25"/>
  <c r="AB26" i="25"/>
  <c r="AD26" i="25"/>
  <c r="G29" i="25"/>
  <c r="AE30" i="25" s="1"/>
  <c r="I29" i="25"/>
  <c r="K29" i="25"/>
  <c r="M29" i="25"/>
  <c r="O29" i="25"/>
  <c r="Q29" i="25"/>
  <c r="S29" i="25"/>
  <c r="U29" i="25"/>
  <c r="W29" i="25"/>
  <c r="Y29" i="25"/>
  <c r="AA29" i="25"/>
  <c r="N68" i="25"/>
  <c r="AV71" i="25"/>
  <c r="AS69" i="25"/>
  <c r="O69" i="25"/>
  <c r="P72" i="25"/>
  <c r="O71" i="25"/>
  <c r="Q72" i="25"/>
  <c r="AT70" i="25"/>
  <c r="I20" i="20"/>
  <c r="J20" i="20" s="1"/>
  <c r="G15" i="25" s="1"/>
  <c r="I21" i="20"/>
  <c r="J21" i="20" s="1"/>
  <c r="H15" i="25" s="1"/>
  <c r="I22" i="20"/>
  <c r="J22" i="20" s="1"/>
  <c r="I15" i="25" s="1"/>
  <c r="I23" i="20"/>
  <c r="J23" i="20" s="1"/>
  <c r="J15" i="25" s="1"/>
  <c r="I24" i="20"/>
  <c r="J24" i="20" s="1"/>
  <c r="K15" i="25" s="1"/>
  <c r="I25" i="20"/>
  <c r="J25" i="20" s="1"/>
  <c r="L15" i="25" s="1"/>
  <c r="I26" i="20"/>
  <c r="J26" i="20" s="1"/>
  <c r="M15" i="25" s="1"/>
  <c r="I27" i="20"/>
  <c r="J27" i="20" s="1"/>
  <c r="N15" i="25" s="1"/>
  <c r="I28" i="20"/>
  <c r="J28" i="20" s="1"/>
  <c r="O15" i="25" s="1"/>
  <c r="I29" i="20"/>
  <c r="J29" i="20" s="1"/>
  <c r="P15" i="25" s="1"/>
  <c r="I30" i="20"/>
  <c r="J30" i="20" s="1"/>
  <c r="Q15" i="25" s="1"/>
  <c r="I31" i="20"/>
  <c r="J31" i="20" s="1"/>
  <c r="R15" i="25" s="1"/>
  <c r="I32" i="20"/>
  <c r="J32" i="20" s="1"/>
  <c r="S15" i="25" s="1"/>
  <c r="I33" i="20"/>
  <c r="J33" i="20" s="1"/>
  <c r="T15" i="25" s="1"/>
  <c r="I34" i="20"/>
  <c r="J34" i="20" s="1"/>
  <c r="U15" i="25" s="1"/>
  <c r="I35" i="20"/>
  <c r="J35" i="20" s="1"/>
  <c r="V15" i="25" s="1"/>
  <c r="I36" i="20"/>
  <c r="J36" i="20" s="1"/>
  <c r="W15" i="25" s="1"/>
  <c r="I37" i="20"/>
  <c r="J37" i="20" s="1"/>
  <c r="X15" i="25" s="1"/>
  <c r="I38" i="20"/>
  <c r="J38" i="20" s="1"/>
  <c r="Y15" i="25" s="1"/>
  <c r="I39" i="20"/>
  <c r="J39" i="20" s="1"/>
  <c r="Z15" i="25" s="1"/>
  <c r="I40" i="20"/>
  <c r="J40" i="20" s="1"/>
  <c r="AA15" i="25" s="1"/>
  <c r="I41" i="20"/>
  <c r="J41" i="20" s="1"/>
  <c r="AB15" i="25" s="1"/>
  <c r="I42" i="20"/>
  <c r="J42" i="20" s="1"/>
  <c r="AC15" i="25" s="1"/>
  <c r="I43" i="20"/>
  <c r="J43" i="20" s="1"/>
  <c r="AD15" i="25" s="1"/>
  <c r="G38" i="27"/>
  <c r="H38" i="27"/>
  <c r="I38" i="27"/>
  <c r="J38" i="27"/>
  <c r="K38" i="27"/>
  <c r="G26" i="25"/>
  <c r="I26" i="25"/>
  <c r="K26" i="25"/>
  <c r="M26" i="25"/>
  <c r="O26" i="25"/>
  <c r="Q26" i="25"/>
  <c r="S26" i="25"/>
  <c r="U26" i="25"/>
  <c r="W26" i="25"/>
  <c r="Y26" i="25"/>
  <c r="AA26" i="25"/>
  <c r="AC26" i="25"/>
  <c r="K72" i="25"/>
  <c r="AI36" i="25" s="1"/>
  <c r="L71" i="25"/>
  <c r="AH37" i="25" s="1"/>
  <c r="AH105" i="25" s="1"/>
  <c r="R72" i="25"/>
  <c r="Q70" i="25"/>
  <c r="G139" i="27"/>
  <c r="G140" i="27" s="1"/>
  <c r="H140" i="27" s="1"/>
  <c r="I140" i="27" s="1"/>
  <c r="J140" i="27" s="1"/>
  <c r="K140" i="27" s="1"/>
  <c r="G147" i="27" s="1"/>
  <c r="H147" i="27" s="1"/>
  <c r="I147" i="27" s="1"/>
  <c r="J147" i="27" s="1"/>
  <c r="K147" i="27" s="1"/>
  <c r="G154" i="27" s="1"/>
  <c r="H154" i="27" s="1"/>
  <c r="I154" i="27" s="1"/>
  <c r="J154" i="27" s="1"/>
  <c r="K154" i="27" s="1"/>
  <c r="G161" i="27" s="1"/>
  <c r="H161" i="27" s="1"/>
  <c r="I161" i="27" s="1"/>
  <c r="J161" i="27" s="1"/>
  <c r="K161" i="27" s="1"/>
  <c r="G168" i="27" s="1"/>
  <c r="H168" i="27" s="1"/>
  <c r="I168" i="27" s="1"/>
  <c r="J168" i="27" s="1"/>
  <c r="K168" i="27" s="1"/>
  <c r="AJ25" i="26"/>
  <c r="AH25" i="26"/>
  <c r="AF25" i="26"/>
  <c r="AD25" i="26"/>
  <c r="AB25" i="26"/>
  <c r="Z25" i="26"/>
  <c r="X25" i="26"/>
  <c r="V25" i="26"/>
  <c r="T25" i="26"/>
  <c r="R25" i="26"/>
  <c r="P25" i="26"/>
  <c r="N25" i="26"/>
  <c r="L25" i="26"/>
  <c r="J25" i="26"/>
  <c r="H25" i="26"/>
  <c r="F25" i="26"/>
  <c r="AI25" i="26"/>
  <c r="AG25" i="26"/>
  <c r="AE25" i="26"/>
  <c r="AC25" i="26"/>
  <c r="AA25" i="26"/>
  <c r="Y25" i="26"/>
  <c r="W25" i="26"/>
  <c r="U25" i="26"/>
  <c r="S25" i="26"/>
  <c r="Q25" i="26"/>
  <c r="O25" i="26"/>
  <c r="M25" i="26"/>
  <c r="K25" i="26"/>
  <c r="I25" i="26"/>
  <c r="G25" i="26"/>
  <c r="AW72" i="25"/>
  <c r="AU70" i="25"/>
  <c r="L70" i="25" s="1"/>
  <c r="AG37" i="25" s="1"/>
  <c r="Q71" i="25"/>
  <c r="N69" i="25"/>
  <c r="AU72" i="25"/>
  <c r="L72" i="25" s="1"/>
  <c r="AI37" i="25" s="1"/>
  <c r="AI105" i="25" s="1"/>
  <c r="AT71" i="25"/>
  <c r="AS70" i="25"/>
  <c r="AV72" i="25"/>
  <c r="O70" i="25"/>
  <c r="AV70" i="25"/>
  <c r="P71" i="25"/>
  <c r="K71" i="25" s="1"/>
  <c r="AH36" i="25" s="1"/>
  <c r="AH35" i="25" s="1"/>
  <c r="I91" i="30"/>
  <c r="AH104" i="32"/>
  <c r="AF104" i="32"/>
  <c r="AH103" i="32"/>
  <c r="AF103" i="32"/>
  <c r="AH83" i="32"/>
  <c r="AH9" i="33" s="1"/>
  <c r="AF83" i="32"/>
  <c r="AF9" i="33" s="1"/>
  <c r="AD83" i="32"/>
  <c r="AD104" i="32" s="1"/>
  <c r="AD17" i="33" s="1"/>
  <c r="K131" i="34" s="1"/>
  <c r="AB83" i="32"/>
  <c r="AB9" i="33" s="1"/>
  <c r="Z83" i="32"/>
  <c r="Z9" i="33" s="1"/>
  <c r="X83" i="32"/>
  <c r="X104" i="32" s="1"/>
  <c r="X17" i="33" s="1"/>
  <c r="J131" i="34" s="1"/>
  <c r="V83" i="32"/>
  <c r="V9" i="33" s="1"/>
  <c r="T83" i="32"/>
  <c r="T9" i="33" s="1"/>
  <c r="R83" i="32"/>
  <c r="R104" i="32" s="1"/>
  <c r="R17" i="33" s="1"/>
  <c r="I131" i="34" s="1"/>
  <c r="P83" i="32"/>
  <c r="P9" i="33" s="1"/>
  <c r="N83" i="32"/>
  <c r="N9" i="33" s="1"/>
  <c r="L83" i="32"/>
  <c r="L104" i="32" s="1"/>
  <c r="L17" i="33" s="1"/>
  <c r="H131" i="34" s="1"/>
  <c r="J83" i="32"/>
  <c r="J9" i="33" s="1"/>
  <c r="H83" i="32"/>
  <c r="H9" i="33" s="1"/>
  <c r="F83" i="32"/>
  <c r="F104" i="32" s="1"/>
  <c r="G83" i="32"/>
  <c r="G104" i="32" s="1"/>
  <c r="G17" i="33" s="1"/>
  <c r="K83" i="32"/>
  <c r="K104" i="32" s="1"/>
  <c r="K17" i="33" s="1"/>
  <c r="O83" i="32"/>
  <c r="O104" i="32" s="1"/>
  <c r="O17" i="33" s="1"/>
  <c r="S83" i="32"/>
  <c r="S104" i="32" s="1"/>
  <c r="S17" i="33" s="1"/>
  <c r="W83" i="32"/>
  <c r="W104" i="32" s="1"/>
  <c r="W17" i="33" s="1"/>
  <c r="AA83" i="32"/>
  <c r="AA104" i="32" s="1"/>
  <c r="AA17" i="33" s="1"/>
  <c r="AE83" i="32"/>
  <c r="AE9" i="33" s="1"/>
  <c r="AI83" i="32"/>
  <c r="AI9" i="33" s="1"/>
  <c r="I103" i="32"/>
  <c r="M103" i="32"/>
  <c r="U103" i="32"/>
  <c r="Y103" i="32"/>
  <c r="AG103" i="32"/>
  <c r="AE104" i="32"/>
  <c r="AI104" i="32"/>
  <c r="G135" i="34"/>
  <c r="G7" i="34"/>
  <c r="G7" i="27"/>
  <c r="I104" i="32"/>
  <c r="I17" i="33" s="1"/>
  <c r="Y104" i="32"/>
  <c r="Y17" i="33" s="1"/>
  <c r="AC104" i="32"/>
  <c r="AC17" i="33" s="1"/>
  <c r="G139" i="34"/>
  <c r="G140" i="34" s="1"/>
  <c r="H140" i="34" s="1"/>
  <c r="I140" i="34" s="1"/>
  <c r="J140" i="34" s="1"/>
  <c r="K140" i="34" s="1"/>
  <c r="G147" i="34" s="1"/>
  <c r="H147" i="34" s="1"/>
  <c r="I147" i="34" s="1"/>
  <c r="J147" i="34" s="1"/>
  <c r="K147" i="34" s="1"/>
  <c r="G154" i="34" s="1"/>
  <c r="H154" i="34" s="1"/>
  <c r="I154" i="34" s="1"/>
  <c r="J154" i="34" s="1"/>
  <c r="K154" i="34" s="1"/>
  <c r="G161" i="34" s="1"/>
  <c r="H161" i="34" s="1"/>
  <c r="I161" i="34" s="1"/>
  <c r="J161" i="34" s="1"/>
  <c r="K161" i="34" s="1"/>
  <c r="G168" i="34" s="1"/>
  <c r="H168" i="34" s="1"/>
  <c r="I168" i="34" s="1"/>
  <c r="J168" i="34" s="1"/>
  <c r="K168" i="34" s="1"/>
  <c r="AJ25" i="33"/>
  <c r="AH25" i="33"/>
  <c r="AF25" i="33"/>
  <c r="AD25" i="33"/>
  <c r="AB25" i="33"/>
  <c r="Z25" i="33"/>
  <c r="X25" i="33"/>
  <c r="V25" i="33"/>
  <c r="T25" i="33"/>
  <c r="R25" i="33"/>
  <c r="P25" i="33"/>
  <c r="N25" i="33"/>
  <c r="L25" i="33"/>
  <c r="J25" i="33"/>
  <c r="H25" i="33"/>
  <c r="F25" i="33"/>
  <c r="AI25" i="33"/>
  <c r="AG25" i="33"/>
  <c r="AE25" i="33"/>
  <c r="AC25" i="33"/>
  <c r="AA25" i="33"/>
  <c r="Y25" i="33"/>
  <c r="W25" i="33"/>
  <c r="U25" i="33"/>
  <c r="S25" i="33"/>
  <c r="Q25" i="33"/>
  <c r="O25" i="33"/>
  <c r="M25" i="33"/>
  <c r="K25" i="33"/>
  <c r="I25" i="33"/>
  <c r="G25" i="33"/>
  <c r="G34" i="36"/>
  <c r="H34" i="36" s="1"/>
  <c r="G36" i="36"/>
  <c r="H36" i="36" s="1"/>
  <c r="M37" i="36"/>
  <c r="G38" i="36"/>
  <c r="H38" i="36" s="1"/>
  <c r="M39" i="36"/>
  <c r="G42" i="36"/>
  <c r="H42" i="36" s="1"/>
  <c r="I91" i="40"/>
  <c r="M34" i="36"/>
  <c r="M38" i="36"/>
  <c r="M42" i="36"/>
  <c r="C52" i="36"/>
  <c r="C53" i="36" s="1"/>
  <c r="C54" i="36" s="1"/>
  <c r="C55" i="36" s="1"/>
  <c r="C56" i="36" s="1"/>
  <c r="C57" i="36" s="1"/>
  <c r="C58" i="36" s="1"/>
  <c r="C59" i="36" s="1"/>
  <c r="C60" i="36" s="1"/>
  <c r="C61" i="36" s="1"/>
  <c r="C62" i="36" s="1"/>
  <c r="C63" i="36" s="1"/>
  <c r="C64" i="36" s="1"/>
  <c r="C65" i="36" s="1"/>
  <c r="C66" i="36" s="1"/>
  <c r="C67" i="36" s="1"/>
  <c r="C68" i="36" s="1"/>
  <c r="C69" i="36" s="1"/>
  <c r="C70" i="36" s="1"/>
  <c r="C71" i="36" s="1"/>
  <c r="C72" i="36" s="1"/>
  <c r="C73" i="36" s="1"/>
  <c r="C74" i="36" s="1"/>
  <c r="C75" i="36" s="1"/>
  <c r="F12" i="43"/>
  <c r="F86" i="42"/>
  <c r="F99" i="42"/>
  <c r="J90" i="40"/>
  <c r="AH101" i="42"/>
  <c r="AF101" i="42"/>
  <c r="AI101" i="42"/>
  <c r="AE101" i="42"/>
  <c r="AH100" i="42"/>
  <c r="AH97" i="42" s="1"/>
  <c r="AF100" i="42"/>
  <c r="AF97" i="42" s="1"/>
  <c r="AG101" i="42"/>
  <c r="AI100" i="42"/>
  <c r="AI97" i="42" s="1"/>
  <c r="AG100" i="42"/>
  <c r="AG97" i="42" s="1"/>
  <c r="AE100" i="42"/>
  <c r="AE97" i="42" s="1"/>
  <c r="AI12" i="43"/>
  <c r="AG12" i="43"/>
  <c r="AE12" i="43"/>
  <c r="AC12" i="43"/>
  <c r="AA12" i="43"/>
  <c r="Y12" i="43"/>
  <c r="W12" i="43"/>
  <c r="U12" i="43"/>
  <c r="S12" i="43"/>
  <c r="Q12" i="43"/>
  <c r="O12" i="43"/>
  <c r="M12" i="43"/>
  <c r="K12" i="43"/>
  <c r="I12" i="43"/>
  <c r="G12" i="43"/>
  <c r="AJ12" i="43"/>
  <c r="AH12" i="43"/>
  <c r="AF12" i="43"/>
  <c r="AD12" i="43"/>
  <c r="K131" i="44" s="1"/>
  <c r="AB12" i="43"/>
  <c r="Z12" i="43"/>
  <c r="X12" i="43"/>
  <c r="J131" i="44" s="1"/>
  <c r="V12" i="43"/>
  <c r="T12" i="43"/>
  <c r="R12" i="43"/>
  <c r="I131" i="44" s="1"/>
  <c r="P12" i="43"/>
  <c r="N12" i="43"/>
  <c r="L12" i="43"/>
  <c r="H131" i="44" s="1"/>
  <c r="J12" i="43"/>
  <c r="H12" i="43"/>
  <c r="AJ86" i="42"/>
  <c r="AH86" i="42"/>
  <c r="AF86" i="42"/>
  <c r="AI86" i="42"/>
  <c r="AG86" i="42"/>
  <c r="AE86" i="42"/>
  <c r="G42" i="44"/>
  <c r="H42" i="44"/>
  <c r="I42" i="44"/>
  <c r="J42" i="44"/>
  <c r="K42" i="44"/>
  <c r="F21" i="42"/>
  <c r="H21" i="42"/>
  <c r="H80" i="42" s="1"/>
  <c r="J21" i="42"/>
  <c r="L21" i="42"/>
  <c r="L80" i="42" s="1"/>
  <c r="H99" i="44" s="1"/>
  <c r="N21" i="42"/>
  <c r="P21" i="42"/>
  <c r="P80" i="42" s="1"/>
  <c r="R21" i="42"/>
  <c r="R79" i="42" s="1"/>
  <c r="T21" i="42"/>
  <c r="T80" i="42" s="1"/>
  <c r="V21" i="42"/>
  <c r="X21" i="42"/>
  <c r="X80" i="42" s="1"/>
  <c r="J99" i="44" s="1"/>
  <c r="Z21" i="42"/>
  <c r="Z79" i="42" s="1"/>
  <c r="AB21" i="42"/>
  <c r="AB80" i="42" s="1"/>
  <c r="AD21" i="42"/>
  <c r="AF21" i="42"/>
  <c r="AF80" i="42" s="1"/>
  <c r="AH21" i="42"/>
  <c r="AH80" i="42" s="1"/>
  <c r="H123" i="44"/>
  <c r="H105" i="44"/>
  <c r="I123" i="44"/>
  <c r="J123" i="44"/>
  <c r="J105" i="44"/>
  <c r="AH79" i="42"/>
  <c r="AD79" i="42"/>
  <c r="V79" i="42"/>
  <c r="N79" i="42"/>
  <c r="J79" i="42"/>
  <c r="F79" i="42"/>
  <c r="AC99" i="42"/>
  <c r="AA99" i="42"/>
  <c r="Y99" i="42"/>
  <c r="W99" i="42"/>
  <c r="U99" i="42"/>
  <c r="S99" i="42"/>
  <c r="Q99" i="42"/>
  <c r="O99" i="42"/>
  <c r="M99" i="42"/>
  <c r="K99" i="42"/>
  <c r="I99" i="42"/>
  <c r="G99" i="42"/>
  <c r="AD99" i="42"/>
  <c r="AB99" i="42"/>
  <c r="Z99" i="42"/>
  <c r="X99" i="42"/>
  <c r="V99" i="42"/>
  <c r="T99" i="42"/>
  <c r="R99" i="42"/>
  <c r="P99" i="42"/>
  <c r="N99" i="42"/>
  <c r="L99" i="42"/>
  <c r="J99" i="42"/>
  <c r="H99" i="42"/>
  <c r="G21" i="42"/>
  <c r="G80" i="42" s="1"/>
  <c r="I21" i="42"/>
  <c r="I79" i="42" s="1"/>
  <c r="K21" i="42"/>
  <c r="K80" i="42" s="1"/>
  <c r="M21" i="42"/>
  <c r="M79" i="42" s="1"/>
  <c r="O21" i="42"/>
  <c r="O80" i="42" s="1"/>
  <c r="Q21" i="42"/>
  <c r="Q79" i="42" s="1"/>
  <c r="S21" i="42"/>
  <c r="S80" i="42" s="1"/>
  <c r="U21" i="42"/>
  <c r="U79" i="42" s="1"/>
  <c r="W21" i="42"/>
  <c r="W80" i="42" s="1"/>
  <c r="Y21" i="42"/>
  <c r="Y79" i="42" s="1"/>
  <c r="AA21" i="42"/>
  <c r="AA80" i="42" s="1"/>
  <c r="AC21" i="42"/>
  <c r="AC79" i="42" s="1"/>
  <c r="AE21" i="42"/>
  <c r="AE80" i="42" s="1"/>
  <c r="AG21" i="42"/>
  <c r="AG80" i="42" s="1"/>
  <c r="AI21" i="42"/>
  <c r="AI80" i="42" s="1"/>
  <c r="K108" i="44"/>
  <c r="K51" i="44"/>
  <c r="H89" i="42"/>
  <c r="J89" i="42"/>
  <c r="L89" i="42"/>
  <c r="N89" i="42"/>
  <c r="P89" i="42"/>
  <c r="R89" i="42"/>
  <c r="T89" i="42"/>
  <c r="V89" i="42"/>
  <c r="X89" i="42"/>
  <c r="Z89" i="42"/>
  <c r="AB89" i="42"/>
  <c r="AF89" i="42"/>
  <c r="AH89" i="42"/>
  <c r="AJ89" i="42"/>
  <c r="G140" i="44"/>
  <c r="G7" i="44"/>
  <c r="G26" i="43"/>
  <c r="K26" i="43"/>
  <c r="O26" i="43"/>
  <c r="S26" i="43"/>
  <c r="W26" i="43"/>
  <c r="AA26" i="43"/>
  <c r="AE26" i="43"/>
  <c r="G144" i="44"/>
  <c r="G145" i="44" s="1"/>
  <c r="H145" i="44" s="1"/>
  <c r="I145" i="44" s="1"/>
  <c r="J145" i="44" s="1"/>
  <c r="K145" i="44" s="1"/>
  <c r="G152" i="44" s="1"/>
  <c r="H152" i="44" s="1"/>
  <c r="I152" i="44" s="1"/>
  <c r="J152" i="44" s="1"/>
  <c r="K152" i="44" s="1"/>
  <c r="G159" i="44" s="1"/>
  <c r="H159" i="44" s="1"/>
  <c r="I159" i="44" s="1"/>
  <c r="J159" i="44" s="1"/>
  <c r="K159" i="44" s="1"/>
  <c r="G166" i="44" s="1"/>
  <c r="H166" i="44" s="1"/>
  <c r="I166" i="44" s="1"/>
  <c r="J166" i="44" s="1"/>
  <c r="K166" i="44" s="1"/>
  <c r="G173" i="44" s="1"/>
  <c r="H173" i="44" s="1"/>
  <c r="I173" i="44" s="1"/>
  <c r="J173" i="44" s="1"/>
  <c r="K173" i="44" s="1"/>
  <c r="AJ26" i="43"/>
  <c r="AH26" i="43"/>
  <c r="AF26" i="43"/>
  <c r="AD26" i="43"/>
  <c r="AB26" i="43"/>
  <c r="Z26" i="43"/>
  <c r="X26" i="43"/>
  <c r="V26" i="43"/>
  <c r="T26" i="43"/>
  <c r="R26" i="43"/>
  <c r="P26" i="43"/>
  <c r="N26" i="43"/>
  <c r="L26" i="43"/>
  <c r="J26" i="43"/>
  <c r="H26" i="43"/>
  <c r="F26" i="43"/>
  <c r="I26" i="43"/>
  <c r="M26" i="43"/>
  <c r="Q26" i="43"/>
  <c r="U26" i="43"/>
  <c r="Y26" i="43"/>
  <c r="AC26" i="43"/>
  <c r="AG26" i="43"/>
  <c r="M104" i="32" l="1"/>
  <c r="M17" i="33" s="1"/>
  <c r="K105" i="44"/>
  <c r="M22" i="36"/>
  <c r="AI30" i="25"/>
  <c r="L32" i="3"/>
  <c r="J43" i="36"/>
  <c r="AD15" i="42" s="1"/>
  <c r="G43" i="36"/>
  <c r="J29" i="36"/>
  <c r="P15" i="42" s="1"/>
  <c r="G29" i="36"/>
  <c r="H29" i="36" s="1"/>
  <c r="J21" i="36"/>
  <c r="H15" i="42" s="1"/>
  <c r="G21" i="36"/>
  <c r="H21" i="36" s="1"/>
  <c r="J33" i="36"/>
  <c r="T15" i="42" s="1"/>
  <c r="G33" i="36"/>
  <c r="J35" i="36"/>
  <c r="V15" i="42" s="1"/>
  <c r="G35" i="36"/>
  <c r="M40" i="10"/>
  <c r="L40" i="10"/>
  <c r="M32" i="10"/>
  <c r="L32" i="10"/>
  <c r="L24" i="10"/>
  <c r="G32" i="10"/>
  <c r="H32" i="10" s="1"/>
  <c r="J31" i="36"/>
  <c r="R15" i="42" s="1"/>
  <c r="G31" i="36"/>
  <c r="H31" i="36" s="1"/>
  <c r="J23" i="36"/>
  <c r="J15" i="42" s="1"/>
  <c r="G23" i="36"/>
  <c r="H23" i="36" s="1"/>
  <c r="L42" i="10"/>
  <c r="G42" i="10"/>
  <c r="L34" i="10"/>
  <c r="G34" i="10"/>
  <c r="H34" i="10" s="1"/>
  <c r="M26" i="10"/>
  <c r="L26" i="10"/>
  <c r="G26" i="10"/>
  <c r="H26" i="10" s="1"/>
  <c r="AH30" i="25"/>
  <c r="J30" i="36"/>
  <c r="Q15" i="42" s="1"/>
  <c r="G30" i="36"/>
  <c r="H30" i="36" s="1"/>
  <c r="J22" i="36"/>
  <c r="I15" i="42" s="1"/>
  <c r="G22" i="36"/>
  <c r="H22" i="36" s="1"/>
  <c r="M41" i="10"/>
  <c r="L41" i="10"/>
  <c r="M33" i="10"/>
  <c r="L33" i="10"/>
  <c r="M25" i="10"/>
  <c r="L25" i="10"/>
  <c r="G33" i="10"/>
  <c r="H33" i="10" s="1"/>
  <c r="G40" i="36"/>
  <c r="H40" i="36" s="1"/>
  <c r="AC103" i="32"/>
  <c r="AC15" i="33" s="1"/>
  <c r="J28" i="36"/>
  <c r="O15" i="42" s="1"/>
  <c r="G28" i="36"/>
  <c r="J20" i="36"/>
  <c r="G15" i="42" s="1"/>
  <c r="G20" i="36"/>
  <c r="L39" i="10"/>
  <c r="M31" i="10"/>
  <c r="L31" i="10"/>
  <c r="M23" i="10"/>
  <c r="L23" i="10"/>
  <c r="G24" i="10"/>
  <c r="H24" i="10" s="1"/>
  <c r="M19" i="20"/>
  <c r="J27" i="36"/>
  <c r="N15" i="42" s="1"/>
  <c r="G27" i="36"/>
  <c r="H27" i="36" s="1"/>
  <c r="J19" i="36"/>
  <c r="F15" i="42" s="1"/>
  <c r="G19" i="36"/>
  <c r="H19" i="36" s="1"/>
  <c r="L38" i="10"/>
  <c r="M30" i="10"/>
  <c r="L30" i="10"/>
  <c r="L22" i="10"/>
  <c r="J41" i="36"/>
  <c r="AB15" i="42" s="1"/>
  <c r="G41" i="36"/>
  <c r="H41" i="36" s="1"/>
  <c r="J26" i="36"/>
  <c r="M15" i="42" s="1"/>
  <c r="G26" i="36"/>
  <c r="H26" i="36" s="1"/>
  <c r="M37" i="10"/>
  <c r="L37" i="10"/>
  <c r="L29" i="10"/>
  <c r="M21" i="10"/>
  <c r="L21" i="10"/>
  <c r="G37" i="10"/>
  <c r="H37" i="10" s="1"/>
  <c r="G38" i="10"/>
  <c r="H38" i="10" s="1"/>
  <c r="U104" i="32"/>
  <c r="U17" i="33" s="1"/>
  <c r="Q103" i="32"/>
  <c r="Q15" i="33" s="1"/>
  <c r="AG30" i="25"/>
  <c r="P13" i="4"/>
  <c r="P14" i="4" s="1"/>
  <c r="M31" i="36"/>
  <c r="J25" i="36"/>
  <c r="L15" i="42" s="1"/>
  <c r="G25" i="36"/>
  <c r="M36" i="10"/>
  <c r="L36" i="10"/>
  <c r="G36" i="10"/>
  <c r="H36" i="10" s="1"/>
  <c r="L28" i="10"/>
  <c r="G28" i="10"/>
  <c r="H28" i="10" s="1"/>
  <c r="L20" i="10"/>
  <c r="G20" i="10"/>
  <c r="H20" i="10" s="1"/>
  <c r="G29" i="10"/>
  <c r="M30" i="36"/>
  <c r="G30" i="10"/>
  <c r="H30" i="10" s="1"/>
  <c r="Q104" i="32"/>
  <c r="Q17" i="33" s="1"/>
  <c r="J32" i="36"/>
  <c r="S15" i="42" s="1"/>
  <c r="G32" i="36"/>
  <c r="H32" i="36" s="1"/>
  <c r="J24" i="36"/>
  <c r="K15" i="42" s="1"/>
  <c r="G24" i="36"/>
  <c r="H24" i="36" s="1"/>
  <c r="L35" i="10"/>
  <c r="G35" i="10"/>
  <c r="H35" i="10" s="1"/>
  <c r="L27" i="10"/>
  <c r="G27" i="10"/>
  <c r="H27" i="10" s="1"/>
  <c r="M19" i="10"/>
  <c r="L19" i="10"/>
  <c r="G19" i="10"/>
  <c r="H19" i="10" s="1"/>
  <c r="G21" i="10"/>
  <c r="H21" i="10" s="1"/>
  <c r="G39" i="10"/>
  <c r="H39" i="10" s="1"/>
  <c r="M29" i="36"/>
  <c r="G22" i="10"/>
  <c r="H22" i="10" s="1"/>
  <c r="AF30" i="25"/>
  <c r="AG79" i="42"/>
  <c r="J104" i="32"/>
  <c r="J17" i="33" s="1"/>
  <c r="Z104" i="32"/>
  <c r="Z17" i="33" s="1"/>
  <c r="N104" i="32"/>
  <c r="N17" i="33" s="1"/>
  <c r="V104" i="32"/>
  <c r="V17" i="33" s="1"/>
  <c r="AG35" i="25"/>
  <c r="AG105" i="25"/>
  <c r="AH35" i="16"/>
  <c r="AH105" i="16"/>
  <c r="AG35" i="16"/>
  <c r="AG105" i="16"/>
  <c r="H140" i="44"/>
  <c r="J51" i="44"/>
  <c r="J108" i="44"/>
  <c r="H51" i="44"/>
  <c r="H108" i="44"/>
  <c r="H117" i="44"/>
  <c r="J117" i="44"/>
  <c r="G79" i="42"/>
  <c r="G78" i="42" s="1"/>
  <c r="K79" i="42"/>
  <c r="K78" i="42" s="1"/>
  <c r="O79" i="42"/>
  <c r="O78" i="42" s="1"/>
  <c r="S79" i="42"/>
  <c r="S78" i="42" s="1"/>
  <c r="W79" i="42"/>
  <c r="W78" i="42" s="1"/>
  <c r="AA79" i="42"/>
  <c r="AA78" i="42" s="1"/>
  <c r="AE79" i="42"/>
  <c r="AE78" i="42" s="1"/>
  <c r="AI79" i="42"/>
  <c r="AI78" i="42" s="1"/>
  <c r="H79" i="42"/>
  <c r="H78" i="42" s="1"/>
  <c r="H9" i="43" s="1"/>
  <c r="L79" i="42"/>
  <c r="L78" i="42" s="1"/>
  <c r="H98" i="44" s="1"/>
  <c r="P79" i="42"/>
  <c r="P78" i="42" s="1"/>
  <c r="T79" i="42"/>
  <c r="T78" i="42" s="1"/>
  <c r="X79" i="42"/>
  <c r="X78" i="42" s="1"/>
  <c r="J98" i="44" s="1"/>
  <c r="AB79" i="42"/>
  <c r="AB78" i="42" s="1"/>
  <c r="AF79" i="42"/>
  <c r="AF78" i="42" s="1"/>
  <c r="K45" i="44"/>
  <c r="I45" i="44"/>
  <c r="G45" i="44"/>
  <c r="T9" i="43"/>
  <c r="G117" i="44"/>
  <c r="G131" i="44"/>
  <c r="AJ13" i="43"/>
  <c r="AH13" i="43"/>
  <c r="AF13" i="43"/>
  <c r="AD13" i="43"/>
  <c r="K132" i="44" s="1"/>
  <c r="AB13" i="43"/>
  <c r="Z13" i="43"/>
  <c r="X13" i="43"/>
  <c r="J132" i="44" s="1"/>
  <c r="V13" i="43"/>
  <c r="T13" i="43"/>
  <c r="R13" i="43"/>
  <c r="I132" i="44" s="1"/>
  <c r="P13" i="43"/>
  <c r="N13" i="43"/>
  <c r="L13" i="43"/>
  <c r="H132" i="44" s="1"/>
  <c r="J13" i="43"/>
  <c r="H13" i="43"/>
  <c r="F13" i="43"/>
  <c r="G132" i="44" s="1"/>
  <c r="AI13" i="43"/>
  <c r="AG13" i="43"/>
  <c r="AE13" i="43"/>
  <c r="AC13" i="43"/>
  <c r="AA13" i="43"/>
  <c r="Y13" i="43"/>
  <c r="W13" i="43"/>
  <c r="U13" i="43"/>
  <c r="S13" i="43"/>
  <c r="Q13" i="43"/>
  <c r="O13" i="43"/>
  <c r="M13" i="43"/>
  <c r="K13" i="43"/>
  <c r="I13" i="43"/>
  <c r="G13" i="43"/>
  <c r="M40" i="36"/>
  <c r="M36" i="36"/>
  <c r="I92" i="40"/>
  <c r="J91" i="40"/>
  <c r="H135" i="34"/>
  <c r="U15" i="33"/>
  <c r="M15" i="33"/>
  <c r="AA9" i="33"/>
  <c r="AA103" i="32"/>
  <c r="S9" i="33"/>
  <c r="S103" i="32"/>
  <c r="K9" i="33"/>
  <c r="K103" i="32"/>
  <c r="G38" i="34"/>
  <c r="F9" i="33"/>
  <c r="I38" i="34"/>
  <c r="R9" i="33"/>
  <c r="I123" i="34" s="1"/>
  <c r="K38" i="34"/>
  <c r="AD9" i="33"/>
  <c r="K123" i="34" s="1"/>
  <c r="H104" i="32"/>
  <c r="H17" i="33" s="1"/>
  <c r="P104" i="32"/>
  <c r="P17" i="33" s="1"/>
  <c r="T104" i="32"/>
  <c r="T17" i="33" s="1"/>
  <c r="AB104" i="32"/>
  <c r="AB17" i="33" s="1"/>
  <c r="F103" i="32"/>
  <c r="J103" i="32"/>
  <c r="N103" i="32"/>
  <c r="R103" i="32"/>
  <c r="V103" i="32"/>
  <c r="Z103" i="32"/>
  <c r="AD103" i="32"/>
  <c r="AI35" i="25"/>
  <c r="AJ30" i="25"/>
  <c r="F43" i="25"/>
  <c r="F16" i="25"/>
  <c r="G43" i="25"/>
  <c r="AF21" i="25"/>
  <c r="AB21" i="25"/>
  <c r="X21" i="25"/>
  <c r="T21" i="25"/>
  <c r="P21" i="25"/>
  <c r="L21" i="25"/>
  <c r="H21" i="25"/>
  <c r="I92" i="23"/>
  <c r="J91" i="23"/>
  <c r="AG21" i="25"/>
  <c r="AC21" i="25"/>
  <c r="Y21" i="25"/>
  <c r="U21" i="25"/>
  <c r="Q21" i="25"/>
  <c r="M21" i="25"/>
  <c r="I21" i="25"/>
  <c r="A51" i="23"/>
  <c r="F67" i="25"/>
  <c r="G67" i="25"/>
  <c r="AD16" i="25"/>
  <c r="G66" i="25"/>
  <c r="F66" i="25"/>
  <c r="AC16" i="25"/>
  <c r="F65" i="25"/>
  <c r="AB16" i="25"/>
  <c r="G65" i="25"/>
  <c r="G64" i="25"/>
  <c r="F64" i="25"/>
  <c r="AA16" i="25"/>
  <c r="F63" i="25"/>
  <c r="G63" i="25"/>
  <c r="Z16" i="25"/>
  <c r="G62" i="25"/>
  <c r="F62" i="25"/>
  <c r="Y16" i="25"/>
  <c r="F61" i="25"/>
  <c r="X16" i="25"/>
  <c r="G61" i="25"/>
  <c r="G60" i="25"/>
  <c r="F60" i="25"/>
  <c r="W16" i="25"/>
  <c r="F59" i="25"/>
  <c r="G59" i="25"/>
  <c r="V16" i="25"/>
  <c r="G58" i="25"/>
  <c r="F58" i="25"/>
  <c r="U16" i="25"/>
  <c r="F57" i="25"/>
  <c r="T16" i="25"/>
  <c r="G57" i="25"/>
  <c r="G56" i="25"/>
  <c r="F56" i="25"/>
  <c r="S16" i="25"/>
  <c r="F55" i="25"/>
  <c r="G55" i="25"/>
  <c r="R16" i="25"/>
  <c r="G54" i="25"/>
  <c r="F54" i="25"/>
  <c r="Q16" i="25"/>
  <c r="F53" i="25"/>
  <c r="P16" i="25"/>
  <c r="G53" i="25"/>
  <c r="G52" i="25"/>
  <c r="F52" i="25"/>
  <c r="O16" i="25"/>
  <c r="F51" i="25"/>
  <c r="G51" i="25"/>
  <c r="N16" i="25"/>
  <c r="G50" i="25"/>
  <c r="F50" i="25"/>
  <c r="M16" i="25"/>
  <c r="F49" i="25"/>
  <c r="L16" i="25"/>
  <c r="G49" i="25"/>
  <c r="G48" i="25"/>
  <c r="F48" i="25"/>
  <c r="K16" i="25"/>
  <c r="F47" i="25"/>
  <c r="J16" i="25"/>
  <c r="G47" i="25"/>
  <c r="G46" i="25"/>
  <c r="F46" i="25"/>
  <c r="I16" i="25"/>
  <c r="F45" i="25"/>
  <c r="H16" i="25"/>
  <c r="G45" i="25"/>
  <c r="G44" i="25"/>
  <c r="F44" i="25"/>
  <c r="G16" i="25"/>
  <c r="AV69" i="16"/>
  <c r="AX72" i="16"/>
  <c r="AW71" i="16"/>
  <c r="AU69" i="16"/>
  <c r="L69" i="16" s="1"/>
  <c r="AF37" i="16" s="1"/>
  <c r="AT68" i="16"/>
  <c r="AS67" i="16"/>
  <c r="AI35" i="16"/>
  <c r="AF21" i="16"/>
  <c r="AB21" i="16"/>
  <c r="X21" i="16"/>
  <c r="T21" i="16"/>
  <c r="P21" i="16"/>
  <c r="L21" i="16"/>
  <c r="H21" i="16"/>
  <c r="AB16" i="4"/>
  <c r="AB47" i="4" s="1"/>
  <c r="AB15" i="4"/>
  <c r="AB46" i="4" s="1"/>
  <c r="Z22" i="5"/>
  <c r="Z23" i="5"/>
  <c r="Z20" i="5"/>
  <c r="V16" i="4"/>
  <c r="V47" i="4" s="1"/>
  <c r="V15" i="4"/>
  <c r="V46" i="4" s="1"/>
  <c r="T22" i="5"/>
  <c r="T23" i="5"/>
  <c r="T20" i="5"/>
  <c r="P22" i="5"/>
  <c r="P23" i="5"/>
  <c r="P20" i="5"/>
  <c r="N22" i="5"/>
  <c r="N23" i="5"/>
  <c r="N20" i="5"/>
  <c r="J22" i="5"/>
  <c r="J23" i="5"/>
  <c r="J20" i="5"/>
  <c r="H22" i="5"/>
  <c r="H23" i="5"/>
  <c r="H20" i="5"/>
  <c r="AC15" i="4"/>
  <c r="AC46" i="4" s="1"/>
  <c r="AC16" i="4"/>
  <c r="AC47" i="4" s="1"/>
  <c r="Y23" i="5"/>
  <c r="Y20" i="5"/>
  <c r="Y22" i="5"/>
  <c r="U15" i="4"/>
  <c r="U46" i="4" s="1"/>
  <c r="U16" i="4"/>
  <c r="U47" i="4" s="1"/>
  <c r="Q23" i="5"/>
  <c r="Q20" i="5"/>
  <c r="Q22" i="5"/>
  <c r="M15" i="4"/>
  <c r="M46" i="4" s="1"/>
  <c r="M16" i="4"/>
  <c r="M47" i="4" s="1"/>
  <c r="I23" i="5"/>
  <c r="I20" i="5"/>
  <c r="I22" i="5"/>
  <c r="G15" i="4"/>
  <c r="G46" i="4" s="1"/>
  <c r="G16" i="4"/>
  <c r="G47" i="4" s="1"/>
  <c r="AI21" i="16"/>
  <c r="AE21" i="16"/>
  <c r="AA21" i="16"/>
  <c r="W21" i="16"/>
  <c r="S21" i="16"/>
  <c r="O21" i="16"/>
  <c r="K21" i="16"/>
  <c r="G21" i="16"/>
  <c r="AD16" i="4"/>
  <c r="AD47" i="4" s="1"/>
  <c r="AD15" i="4"/>
  <c r="AD46" i="4" s="1"/>
  <c r="X22" i="5"/>
  <c r="X23" i="5"/>
  <c r="X20" i="5"/>
  <c r="R22" i="5"/>
  <c r="R23" i="5"/>
  <c r="R20" i="5"/>
  <c r="L16" i="4"/>
  <c r="L47" i="4" s="1"/>
  <c r="L15" i="4"/>
  <c r="L46" i="4" s="1"/>
  <c r="F22" i="5"/>
  <c r="F23" i="5"/>
  <c r="F20" i="5"/>
  <c r="AA15" i="4"/>
  <c r="AA46" i="4" s="1"/>
  <c r="AA16" i="4"/>
  <c r="AA47" i="4" s="1"/>
  <c r="W23" i="5"/>
  <c r="W20" i="5"/>
  <c r="W22" i="5"/>
  <c r="S15" i="4"/>
  <c r="S46" i="4" s="1"/>
  <c r="S16" i="4"/>
  <c r="S47" i="4" s="1"/>
  <c r="O23" i="5"/>
  <c r="O20" i="5"/>
  <c r="O22" i="5"/>
  <c r="K15" i="4"/>
  <c r="K46" i="4" s="1"/>
  <c r="K16" i="4"/>
  <c r="K47" i="4" s="1"/>
  <c r="I108" i="44"/>
  <c r="I51" i="44"/>
  <c r="AA101" i="42"/>
  <c r="AA100" i="42"/>
  <c r="AA97" i="42" s="1"/>
  <c r="AA15" i="43" s="1"/>
  <c r="W101" i="42"/>
  <c r="W100" i="42"/>
  <c r="W97" i="42" s="1"/>
  <c r="W15" i="43" s="1"/>
  <c r="S101" i="42"/>
  <c r="S100" i="42"/>
  <c r="S97" i="42" s="1"/>
  <c r="S15" i="43" s="1"/>
  <c r="O101" i="42"/>
  <c r="O100" i="42"/>
  <c r="O97" i="42" s="1"/>
  <c r="O15" i="43" s="1"/>
  <c r="K101" i="42"/>
  <c r="K100" i="42"/>
  <c r="K97" i="42" s="1"/>
  <c r="K15" i="43" s="1"/>
  <c r="G101" i="42"/>
  <c r="G100" i="42"/>
  <c r="G97" i="42" s="1"/>
  <c r="G15" i="43" s="1"/>
  <c r="AA9" i="43"/>
  <c r="W9" i="43"/>
  <c r="S9" i="43"/>
  <c r="O9" i="43"/>
  <c r="K9" i="43"/>
  <c r="G9" i="43"/>
  <c r="I117" i="44"/>
  <c r="K117" i="44"/>
  <c r="AG78" i="42"/>
  <c r="AH78" i="42"/>
  <c r="AB101" i="42"/>
  <c r="AB100" i="42"/>
  <c r="AB97" i="42" s="1"/>
  <c r="AB15" i="43" s="1"/>
  <c r="J45" i="44"/>
  <c r="X101" i="42"/>
  <c r="J119" i="44" s="1"/>
  <c r="X100" i="42"/>
  <c r="J118" i="44" s="1"/>
  <c r="T101" i="42"/>
  <c r="T100" i="42"/>
  <c r="P101" i="42"/>
  <c r="P100" i="42"/>
  <c r="H45" i="44"/>
  <c r="L101" i="42"/>
  <c r="H119" i="44" s="1"/>
  <c r="L100" i="42"/>
  <c r="H118" i="44" s="1"/>
  <c r="H101" i="42"/>
  <c r="H100" i="42"/>
  <c r="H97" i="42" s="1"/>
  <c r="H15" i="43" s="1"/>
  <c r="AB9" i="43"/>
  <c r="X9" i="43"/>
  <c r="J128" i="44" s="1"/>
  <c r="P9" i="43"/>
  <c r="L9" i="43"/>
  <c r="H128" i="44" s="1"/>
  <c r="G123" i="44"/>
  <c r="G105" i="44"/>
  <c r="I80" i="42"/>
  <c r="I78" i="42" s="1"/>
  <c r="M80" i="42"/>
  <c r="M78" i="42" s="1"/>
  <c r="Q80" i="42"/>
  <c r="Q78" i="42" s="1"/>
  <c r="U80" i="42"/>
  <c r="U78" i="42" s="1"/>
  <c r="Y80" i="42"/>
  <c r="Y78" i="42" s="1"/>
  <c r="AC80" i="42"/>
  <c r="AC78" i="42" s="1"/>
  <c r="F80" i="42"/>
  <c r="G99" i="44" s="1"/>
  <c r="J80" i="42"/>
  <c r="J78" i="42" s="1"/>
  <c r="N80" i="42"/>
  <c r="N78" i="42" s="1"/>
  <c r="R80" i="42"/>
  <c r="I99" i="44" s="1"/>
  <c r="V80" i="42"/>
  <c r="V78" i="42" s="1"/>
  <c r="Z80" i="42"/>
  <c r="Z78" i="42" s="1"/>
  <c r="AD80" i="42"/>
  <c r="K99" i="44" s="1"/>
  <c r="Y15" i="33"/>
  <c r="I15" i="33"/>
  <c r="W9" i="33"/>
  <c r="W103" i="32"/>
  <c r="O9" i="33"/>
  <c r="O103" i="32"/>
  <c r="G9" i="33"/>
  <c r="G103" i="32"/>
  <c r="H38" i="34"/>
  <c r="L9" i="33"/>
  <c r="H123" i="34" s="1"/>
  <c r="J38" i="34"/>
  <c r="X9" i="33"/>
  <c r="J123" i="34" s="1"/>
  <c r="F17" i="33"/>
  <c r="F112" i="32"/>
  <c r="H103" i="32"/>
  <c r="L103" i="32"/>
  <c r="P103" i="32"/>
  <c r="T103" i="32"/>
  <c r="X103" i="32"/>
  <c r="AB103" i="32"/>
  <c r="H135" i="27"/>
  <c r="J91" i="30"/>
  <c r="I92" i="30"/>
  <c r="AH21" i="25"/>
  <c r="AH104" i="25" s="1"/>
  <c r="AD21" i="25"/>
  <c r="Z21" i="25"/>
  <c r="V21" i="25"/>
  <c r="R21" i="25"/>
  <c r="N21" i="25"/>
  <c r="J21" i="25"/>
  <c r="F21" i="25"/>
  <c r="I135" i="18"/>
  <c r="AI21" i="25"/>
  <c r="AE21" i="25"/>
  <c r="AA21" i="25"/>
  <c r="W21" i="25"/>
  <c r="S21" i="25"/>
  <c r="O21" i="25"/>
  <c r="K21" i="25"/>
  <c r="M43" i="20"/>
  <c r="M42" i="20"/>
  <c r="M41" i="20"/>
  <c r="M40" i="20"/>
  <c r="M39" i="20"/>
  <c r="M38" i="20"/>
  <c r="M37" i="20"/>
  <c r="M36" i="20"/>
  <c r="M35" i="20"/>
  <c r="M34" i="20"/>
  <c r="M33" i="20"/>
  <c r="M32" i="20"/>
  <c r="M31" i="20"/>
  <c r="M30" i="20"/>
  <c r="M29" i="20"/>
  <c r="M28" i="20"/>
  <c r="M27" i="20"/>
  <c r="M26" i="20"/>
  <c r="M25" i="20"/>
  <c r="M24" i="20"/>
  <c r="M23" i="20"/>
  <c r="M22" i="20"/>
  <c r="M21" i="20"/>
  <c r="M20" i="20"/>
  <c r="Q69" i="16"/>
  <c r="S72" i="16"/>
  <c r="R71" i="16"/>
  <c r="P69" i="16"/>
  <c r="K69" i="16" s="1"/>
  <c r="AF36" i="16" s="1"/>
  <c r="O68" i="16"/>
  <c r="N67" i="16"/>
  <c r="AI105" i="16"/>
  <c r="AH21" i="16"/>
  <c r="AD21" i="16"/>
  <c r="Z21" i="16"/>
  <c r="V21" i="16"/>
  <c r="R21" i="16"/>
  <c r="N21" i="16"/>
  <c r="J21" i="16"/>
  <c r="F21" i="16"/>
  <c r="A52" i="14"/>
  <c r="AB22" i="5"/>
  <c r="AB23" i="5"/>
  <c r="AB20" i="5"/>
  <c r="Z16" i="4"/>
  <c r="Z47" i="4" s="1"/>
  <c r="Z15" i="4"/>
  <c r="Z46" i="4" s="1"/>
  <c r="V22" i="5"/>
  <c r="V23" i="5"/>
  <c r="V40" i="3" s="1"/>
  <c r="V46" i="3" s="1"/>
  <c r="V55" i="3" s="1"/>
  <c r="V57" i="3" s="1"/>
  <c r="V59" i="3" s="1"/>
  <c r="V20" i="5"/>
  <c r="T16" i="4"/>
  <c r="T47" i="4" s="1"/>
  <c r="T15" i="4"/>
  <c r="T46" i="4" s="1"/>
  <c r="P16" i="4"/>
  <c r="P47" i="4" s="1"/>
  <c r="P15" i="4"/>
  <c r="P46" i="4" s="1"/>
  <c r="N16" i="4"/>
  <c r="N47" i="4" s="1"/>
  <c r="N15" i="4"/>
  <c r="N46" i="4" s="1"/>
  <c r="J16" i="4"/>
  <c r="J47" i="4" s="1"/>
  <c r="J15" i="4"/>
  <c r="J46" i="4" s="1"/>
  <c r="H16" i="4"/>
  <c r="H47" i="4" s="1"/>
  <c r="H15" i="4"/>
  <c r="H46" i="4" s="1"/>
  <c r="AC23" i="5"/>
  <c r="AC40" i="3" s="1"/>
  <c r="AC46" i="3" s="1"/>
  <c r="AC55" i="3" s="1"/>
  <c r="AC57" i="3" s="1"/>
  <c r="AC59" i="3" s="1"/>
  <c r="AC20" i="5"/>
  <c r="AC22" i="5"/>
  <c r="Y15" i="4"/>
  <c r="Y46" i="4" s="1"/>
  <c r="Y16" i="4"/>
  <c r="Y47" i="4" s="1"/>
  <c r="U23" i="5"/>
  <c r="U20" i="5"/>
  <c r="U22" i="5"/>
  <c r="U39" i="3" s="1"/>
  <c r="U45" i="3" s="1"/>
  <c r="U48" i="3" s="1"/>
  <c r="U50" i="3" s="1"/>
  <c r="U52" i="3" s="1"/>
  <c r="Q15" i="4"/>
  <c r="Q46" i="4" s="1"/>
  <c r="Q16" i="4"/>
  <c r="Q47" i="4" s="1"/>
  <c r="M23" i="5"/>
  <c r="M20" i="5"/>
  <c r="M22" i="5"/>
  <c r="I15" i="4"/>
  <c r="I46" i="4" s="1"/>
  <c r="I16" i="4"/>
  <c r="I47" i="4" s="1"/>
  <c r="G23" i="5"/>
  <c r="G40" i="3" s="1"/>
  <c r="G46" i="3" s="1"/>
  <c r="G55" i="3" s="1"/>
  <c r="G57" i="3" s="1"/>
  <c r="G59" i="3" s="1"/>
  <c r="G20" i="5"/>
  <c r="G22" i="5"/>
  <c r="G39" i="3" s="1"/>
  <c r="G45" i="3" s="1"/>
  <c r="G48" i="3" s="1"/>
  <c r="G50" i="3" s="1"/>
  <c r="G52" i="3" s="1"/>
  <c r="AG21" i="16"/>
  <c r="AC21" i="16"/>
  <c r="Y21" i="16"/>
  <c r="U21" i="16"/>
  <c r="Q21" i="16"/>
  <c r="M21" i="16"/>
  <c r="J92" i="14"/>
  <c r="I93" i="14"/>
  <c r="AD22" i="5"/>
  <c r="AD23" i="5"/>
  <c r="AD20" i="5"/>
  <c r="X16" i="4"/>
  <c r="X47" i="4" s="1"/>
  <c r="X15" i="4"/>
  <c r="X46" i="4" s="1"/>
  <c r="R16" i="4"/>
  <c r="R47" i="4" s="1"/>
  <c r="R15" i="4"/>
  <c r="R46" i="4" s="1"/>
  <c r="L22" i="5"/>
  <c r="L23" i="5"/>
  <c r="L20" i="5"/>
  <c r="F16" i="4"/>
  <c r="F47" i="4" s="1"/>
  <c r="F15" i="4"/>
  <c r="F46" i="4" s="1"/>
  <c r="AA23" i="5"/>
  <c r="AA40" i="3" s="1"/>
  <c r="AA46" i="3" s="1"/>
  <c r="AA55" i="3" s="1"/>
  <c r="AA57" i="3" s="1"/>
  <c r="AA59" i="3" s="1"/>
  <c r="AA20" i="5"/>
  <c r="AA22" i="5"/>
  <c r="W15" i="4"/>
  <c r="W46" i="4" s="1"/>
  <c r="W16" i="4"/>
  <c r="W47" i="4" s="1"/>
  <c r="S23" i="5"/>
  <c r="S40" i="3" s="1"/>
  <c r="S46" i="3" s="1"/>
  <c r="S55" i="3" s="1"/>
  <c r="S57" i="3" s="1"/>
  <c r="S59" i="3" s="1"/>
  <c r="S20" i="5"/>
  <c r="S22" i="5"/>
  <c r="O15" i="4"/>
  <c r="O46" i="4" s="1"/>
  <c r="O16" i="4"/>
  <c r="O47" i="4" s="1"/>
  <c r="K23" i="5"/>
  <c r="K40" i="3" s="1"/>
  <c r="K46" i="3" s="1"/>
  <c r="K55" i="3" s="1"/>
  <c r="K57" i="3" s="1"/>
  <c r="K59" i="3" s="1"/>
  <c r="K20" i="5"/>
  <c r="K22" i="5"/>
  <c r="K39" i="3" s="1"/>
  <c r="K45" i="3" s="1"/>
  <c r="K48" i="3" s="1"/>
  <c r="K50" i="3" s="1"/>
  <c r="K52" i="3" s="1"/>
  <c r="AB40" i="3" l="1"/>
  <c r="AB46" i="3" s="1"/>
  <c r="AB55" i="3" s="1"/>
  <c r="AB57" i="3" s="1"/>
  <c r="AB59" i="3" s="1"/>
  <c r="AD40" i="3"/>
  <c r="AD46" i="3" s="1"/>
  <c r="AD55" i="3" s="1"/>
  <c r="AD57" i="3" s="1"/>
  <c r="AD59" i="3" s="1"/>
  <c r="L40" i="3"/>
  <c r="L46" i="3" s="1"/>
  <c r="L55" i="3" s="1"/>
  <c r="L57" i="3" s="1"/>
  <c r="L59" i="3" s="1"/>
  <c r="AD39" i="3"/>
  <c r="AD45" i="3" s="1"/>
  <c r="AD48" i="3" s="1"/>
  <c r="AD50" i="3" s="1"/>
  <c r="AD52" i="3" s="1"/>
  <c r="M39" i="3"/>
  <c r="M45" i="3" s="1"/>
  <c r="M48" i="3" s="1"/>
  <c r="M50" i="3" s="1"/>
  <c r="M52" i="3" s="1"/>
  <c r="AB39" i="3"/>
  <c r="AB45" i="3" s="1"/>
  <c r="AB48" i="3" s="1"/>
  <c r="AB50" i="3" s="1"/>
  <c r="AB52" i="3" s="1"/>
  <c r="S39" i="3"/>
  <c r="S45" i="3" s="1"/>
  <c r="S48" i="3" s="1"/>
  <c r="S50" i="3" s="1"/>
  <c r="S52" i="3" s="1"/>
  <c r="U40" i="3"/>
  <c r="U46" i="3" s="1"/>
  <c r="U55" i="3" s="1"/>
  <c r="U57" i="3" s="1"/>
  <c r="U59" i="3" s="1"/>
  <c r="V39" i="3"/>
  <c r="V45" i="3" s="1"/>
  <c r="V48" i="3" s="1"/>
  <c r="V50" i="3" s="1"/>
  <c r="V52" i="3" s="1"/>
  <c r="AC39" i="3"/>
  <c r="AC45" i="3" s="1"/>
  <c r="AC48" i="3" s="1"/>
  <c r="AC50" i="3" s="1"/>
  <c r="AC52" i="3" s="1"/>
  <c r="L39" i="3"/>
  <c r="L45" i="3" s="1"/>
  <c r="L48" i="3" s="1"/>
  <c r="L50" i="3" s="1"/>
  <c r="L52" i="3" s="1"/>
  <c r="M40" i="3"/>
  <c r="M46" i="3" s="1"/>
  <c r="M55" i="3" s="1"/>
  <c r="M57" i="3" s="1"/>
  <c r="M59" i="3" s="1"/>
  <c r="AA39" i="3"/>
  <c r="AA45" i="3" s="1"/>
  <c r="AA48" i="3" s="1"/>
  <c r="AA50" i="3" s="1"/>
  <c r="AA52" i="3" s="1"/>
  <c r="F40" i="3"/>
  <c r="F46" i="3" s="1"/>
  <c r="F55" i="3" s="1"/>
  <c r="F57" i="3" s="1"/>
  <c r="F59" i="3" s="1"/>
  <c r="F60" i="3" s="1"/>
  <c r="G60" i="3" s="1"/>
  <c r="H60" i="3" s="1"/>
  <c r="I60" i="3" s="1"/>
  <c r="J60" i="3" s="1"/>
  <c r="K60" i="3" s="1"/>
  <c r="L60" i="3" s="1"/>
  <c r="X40" i="3"/>
  <c r="X46" i="3" s="1"/>
  <c r="X55" i="3" s="1"/>
  <c r="X57" i="3" s="1"/>
  <c r="X59" i="3" s="1"/>
  <c r="I40" i="3"/>
  <c r="I46" i="3" s="1"/>
  <c r="I55" i="3" s="1"/>
  <c r="I57" i="3" s="1"/>
  <c r="I59" i="3" s="1"/>
  <c r="J40" i="3"/>
  <c r="J46" i="3" s="1"/>
  <c r="J55" i="3" s="1"/>
  <c r="J57" i="3" s="1"/>
  <c r="J59" i="3" s="1"/>
  <c r="Y40" i="3"/>
  <c r="Y46" i="3" s="1"/>
  <c r="Y55" i="3" s="1"/>
  <c r="Y57" i="3" s="1"/>
  <c r="Y59" i="3" s="1"/>
  <c r="T40" i="3"/>
  <c r="T46" i="3" s="1"/>
  <c r="T55" i="3" s="1"/>
  <c r="T57" i="3" s="1"/>
  <c r="T59" i="3" s="1"/>
  <c r="W40" i="3"/>
  <c r="W46" i="3" s="1"/>
  <c r="W55" i="3" s="1"/>
  <c r="W57" i="3" s="1"/>
  <c r="W59" i="3" s="1"/>
  <c r="N40" i="3"/>
  <c r="N46" i="3" s="1"/>
  <c r="N55" i="3" s="1"/>
  <c r="N57" i="3" s="1"/>
  <c r="N59" i="3" s="1"/>
  <c r="R40" i="3"/>
  <c r="R46" i="3" s="1"/>
  <c r="R55" i="3" s="1"/>
  <c r="R57" i="3" s="1"/>
  <c r="R59" i="3" s="1"/>
  <c r="Q40" i="3"/>
  <c r="Q46" i="3" s="1"/>
  <c r="Q55" i="3" s="1"/>
  <c r="Q57" i="3" s="1"/>
  <c r="Q59" i="3" s="1"/>
  <c r="H40" i="3"/>
  <c r="H46" i="3" s="1"/>
  <c r="H55" i="3" s="1"/>
  <c r="H57" i="3" s="1"/>
  <c r="H59" i="3" s="1"/>
  <c r="O40" i="3"/>
  <c r="O46" i="3" s="1"/>
  <c r="O55" i="3" s="1"/>
  <c r="O57" i="3" s="1"/>
  <c r="O59" i="3" s="1"/>
  <c r="P40" i="3"/>
  <c r="P46" i="3" s="1"/>
  <c r="P55" i="3" s="1"/>
  <c r="P57" i="3" s="1"/>
  <c r="P59" i="3" s="1"/>
  <c r="Z40" i="3"/>
  <c r="Z46" i="3" s="1"/>
  <c r="Z55" i="3" s="1"/>
  <c r="Z57" i="3" s="1"/>
  <c r="Z59" i="3" s="1"/>
  <c r="Y39" i="3"/>
  <c r="Y45" i="3" s="1"/>
  <c r="Y48" i="3" s="1"/>
  <c r="Y50" i="3" s="1"/>
  <c r="Y52" i="3" s="1"/>
  <c r="P39" i="3"/>
  <c r="P45" i="3" s="1"/>
  <c r="P48" i="3" s="1"/>
  <c r="P50" i="3" s="1"/>
  <c r="P52" i="3" s="1"/>
  <c r="Z39" i="3"/>
  <c r="Z45" i="3" s="1"/>
  <c r="Z48" i="3" s="1"/>
  <c r="Z50" i="3" s="1"/>
  <c r="Z52" i="3" s="1"/>
  <c r="F39" i="3"/>
  <c r="F45" i="3" s="1"/>
  <c r="F48" i="3" s="1"/>
  <c r="F50" i="3" s="1"/>
  <c r="F52" i="3" s="1"/>
  <c r="F53" i="3" s="1"/>
  <c r="X39" i="3"/>
  <c r="X45" i="3" s="1"/>
  <c r="X48" i="3" s="1"/>
  <c r="X50" i="3" s="1"/>
  <c r="X52" i="3" s="1"/>
  <c r="W39" i="3"/>
  <c r="W45" i="3" s="1"/>
  <c r="W48" i="3" s="1"/>
  <c r="W50" i="3" s="1"/>
  <c r="W52" i="3" s="1"/>
  <c r="J39" i="3"/>
  <c r="J45" i="3" s="1"/>
  <c r="J48" i="3" s="1"/>
  <c r="J50" i="3" s="1"/>
  <c r="J52" i="3" s="1"/>
  <c r="Q39" i="3"/>
  <c r="Q45" i="3" s="1"/>
  <c r="Q48" i="3" s="1"/>
  <c r="Q50" i="3" s="1"/>
  <c r="Q52" i="3" s="1"/>
  <c r="T39" i="3"/>
  <c r="T45" i="3" s="1"/>
  <c r="T48" i="3" s="1"/>
  <c r="T50" i="3" s="1"/>
  <c r="T52" i="3" s="1"/>
  <c r="O39" i="3"/>
  <c r="O45" i="3" s="1"/>
  <c r="O48" i="3" s="1"/>
  <c r="O50" i="3" s="1"/>
  <c r="O52" i="3" s="1"/>
  <c r="N39" i="3"/>
  <c r="N45" i="3" s="1"/>
  <c r="N48" i="3" s="1"/>
  <c r="N50" i="3" s="1"/>
  <c r="N52" i="3" s="1"/>
  <c r="R39" i="3"/>
  <c r="R45" i="3" s="1"/>
  <c r="R48" i="3" s="1"/>
  <c r="R50" i="3" s="1"/>
  <c r="R52" i="3" s="1"/>
  <c r="I39" i="3"/>
  <c r="I45" i="3" s="1"/>
  <c r="I48" i="3" s="1"/>
  <c r="I50" i="3" s="1"/>
  <c r="I52" i="3" s="1"/>
  <c r="H39" i="3"/>
  <c r="H45" i="3" s="1"/>
  <c r="H48" i="3" s="1"/>
  <c r="H50" i="3" s="1"/>
  <c r="H52" i="3" s="1"/>
  <c r="H20" i="36"/>
  <c r="M20" i="36"/>
  <c r="W16" i="16"/>
  <c r="F60" i="16"/>
  <c r="G60" i="16"/>
  <c r="H33" i="36"/>
  <c r="M33" i="36"/>
  <c r="K16" i="16"/>
  <c r="F48" i="16"/>
  <c r="G48" i="16"/>
  <c r="H29" i="10"/>
  <c r="M29" i="10"/>
  <c r="H42" i="10"/>
  <c r="M42" i="10"/>
  <c r="Y16" i="16"/>
  <c r="F62" i="16"/>
  <c r="G62" i="16"/>
  <c r="F57" i="16"/>
  <c r="T16" i="16"/>
  <c r="G57" i="16"/>
  <c r="AC16" i="16"/>
  <c r="F66" i="16"/>
  <c r="G66" i="16"/>
  <c r="M24" i="10"/>
  <c r="G51" i="16"/>
  <c r="F51" i="16"/>
  <c r="N16" i="16"/>
  <c r="F44" i="16"/>
  <c r="G44" i="16"/>
  <c r="G16" i="16"/>
  <c r="H25" i="36"/>
  <c r="M25" i="36"/>
  <c r="M38" i="10"/>
  <c r="J16" i="16"/>
  <c r="G47" i="16"/>
  <c r="F47" i="16"/>
  <c r="H28" i="36"/>
  <c r="M28" i="36"/>
  <c r="S16" i="16"/>
  <c r="F56" i="16"/>
  <c r="G56" i="16"/>
  <c r="M26" i="36"/>
  <c r="M27" i="10"/>
  <c r="M32" i="36"/>
  <c r="M20" i="10"/>
  <c r="G45" i="16"/>
  <c r="H16" i="16"/>
  <c r="F45" i="16"/>
  <c r="AB16" i="16"/>
  <c r="F65" i="16"/>
  <c r="G65" i="16"/>
  <c r="M16" i="16"/>
  <c r="F50" i="16"/>
  <c r="G50" i="16"/>
  <c r="M19" i="36"/>
  <c r="G55" i="16"/>
  <c r="F55" i="16"/>
  <c r="R16" i="16"/>
  <c r="AA16" i="16"/>
  <c r="F64" i="16"/>
  <c r="G64" i="16"/>
  <c r="G59" i="16"/>
  <c r="F59" i="16"/>
  <c r="V16" i="16"/>
  <c r="O16" i="16"/>
  <c r="F52" i="16"/>
  <c r="G52" i="16"/>
  <c r="G53" i="16"/>
  <c r="P16" i="16"/>
  <c r="F53" i="16"/>
  <c r="F46" i="16"/>
  <c r="G46" i="16"/>
  <c r="I16" i="16"/>
  <c r="M24" i="36"/>
  <c r="M35" i="10"/>
  <c r="M28" i="10"/>
  <c r="M22" i="10"/>
  <c r="Z16" i="16"/>
  <c r="G63" i="16"/>
  <c r="F63" i="16"/>
  <c r="U16" i="16"/>
  <c r="F58" i="16"/>
  <c r="G58" i="16"/>
  <c r="H35" i="36"/>
  <c r="M35" i="36"/>
  <c r="H43" i="36"/>
  <c r="M43" i="36"/>
  <c r="M23" i="36"/>
  <c r="G43" i="16"/>
  <c r="F43" i="16"/>
  <c r="F16" i="16"/>
  <c r="M27" i="36"/>
  <c r="X16" i="16"/>
  <c r="F61" i="16"/>
  <c r="G61" i="16"/>
  <c r="Q16" i="16"/>
  <c r="F54" i="16"/>
  <c r="G54" i="16"/>
  <c r="M21" i="36"/>
  <c r="M39" i="10"/>
  <c r="F49" i="16"/>
  <c r="G49" i="16"/>
  <c r="L16" i="16"/>
  <c r="M34" i="10"/>
  <c r="M41" i="36"/>
  <c r="P98" i="42"/>
  <c r="P17" i="43" s="1"/>
  <c r="T98" i="42"/>
  <c r="T17" i="43" s="1"/>
  <c r="Z100" i="42"/>
  <c r="Z101" i="42"/>
  <c r="Z9" i="43"/>
  <c r="AC100" i="42"/>
  <c r="AC101" i="42"/>
  <c r="AC9" i="43"/>
  <c r="V9" i="43"/>
  <c r="V100" i="42"/>
  <c r="V101" i="42"/>
  <c r="N101" i="42"/>
  <c r="N100" i="42"/>
  <c r="N9" i="43"/>
  <c r="Y100" i="42"/>
  <c r="Y9" i="43"/>
  <c r="Y101" i="42"/>
  <c r="Q100" i="42"/>
  <c r="Q9" i="43"/>
  <c r="Q101" i="42"/>
  <c r="I100" i="42"/>
  <c r="I9" i="43"/>
  <c r="I101" i="42"/>
  <c r="J9" i="43"/>
  <c r="J101" i="42"/>
  <c r="J100" i="42"/>
  <c r="U100" i="42"/>
  <c r="U101" i="42"/>
  <c r="U9" i="43"/>
  <c r="M100" i="42"/>
  <c r="M101" i="42"/>
  <c r="M9" i="43"/>
  <c r="J93" i="14"/>
  <c r="I94" i="14"/>
  <c r="G41" i="18"/>
  <c r="K41" i="18"/>
  <c r="AF35" i="16"/>
  <c r="AF104" i="16" s="1"/>
  <c r="AF105" i="16"/>
  <c r="J135" i="18"/>
  <c r="G41" i="27"/>
  <c r="K41" i="27"/>
  <c r="J92" i="30"/>
  <c r="I93" i="30"/>
  <c r="X15" i="33"/>
  <c r="J129" i="34" s="1"/>
  <c r="P15" i="33"/>
  <c r="H15" i="33"/>
  <c r="G131" i="34"/>
  <c r="AC18" i="33"/>
  <c r="AA18" i="33"/>
  <c r="Y18" i="33"/>
  <c r="W18" i="33"/>
  <c r="U18" i="33"/>
  <c r="S18" i="33"/>
  <c r="Q18" i="33"/>
  <c r="O18" i="33"/>
  <c r="M18" i="33"/>
  <c r="K18" i="33"/>
  <c r="I18" i="33"/>
  <c r="G18" i="33"/>
  <c r="AD18" i="33"/>
  <c r="K132" i="34" s="1"/>
  <c r="AB18" i="33"/>
  <c r="Z18" i="33"/>
  <c r="X18" i="33"/>
  <c r="J132" i="34" s="1"/>
  <c r="V18" i="33"/>
  <c r="T18" i="33"/>
  <c r="R18" i="33"/>
  <c r="I132" i="34" s="1"/>
  <c r="P18" i="33"/>
  <c r="N18" i="33"/>
  <c r="L18" i="33"/>
  <c r="H132" i="34" s="1"/>
  <c r="J18" i="33"/>
  <c r="H18" i="33"/>
  <c r="F18" i="33"/>
  <c r="G132" i="34" s="1"/>
  <c r="AD78" i="42"/>
  <c r="F78" i="42"/>
  <c r="G53" i="3"/>
  <c r="AI79" i="16"/>
  <c r="AI9" i="17" s="1"/>
  <c r="J41" i="18"/>
  <c r="AF79" i="16"/>
  <c r="AF9" i="17" s="1"/>
  <c r="AP72" i="25"/>
  <c r="AO71" i="25"/>
  <c r="AN70" i="25"/>
  <c r="AJ66" i="25"/>
  <c r="AH64" i="25"/>
  <c r="AF62" i="25"/>
  <c r="AD60" i="25"/>
  <c r="AB58" i="25"/>
  <c r="Z56" i="25"/>
  <c r="X54" i="25"/>
  <c r="V52" i="25"/>
  <c r="T50" i="25"/>
  <c r="Q46" i="25"/>
  <c r="AM69" i="25"/>
  <c r="AL68" i="25"/>
  <c r="AK67" i="25"/>
  <c r="AI65" i="25"/>
  <c r="AG63" i="25"/>
  <c r="AE61" i="25"/>
  <c r="AC59" i="25"/>
  <c r="AA57" i="25"/>
  <c r="Y55" i="25"/>
  <c r="W53" i="25"/>
  <c r="U51" i="25"/>
  <c r="S49" i="25"/>
  <c r="R48" i="25"/>
  <c r="P46" i="25"/>
  <c r="K46" i="25" s="1"/>
  <c r="I36" i="25" s="1"/>
  <c r="O45" i="25"/>
  <c r="N44" i="25"/>
  <c r="BT72" i="25"/>
  <c r="BS71" i="25"/>
  <c r="BQ69" i="25"/>
  <c r="BP68" i="25"/>
  <c r="BO67" i="25"/>
  <c r="BN66" i="25"/>
  <c r="BM65" i="25"/>
  <c r="BL64" i="25"/>
  <c r="BK63" i="25"/>
  <c r="BJ62" i="25"/>
  <c r="BI61" i="25"/>
  <c r="BH60" i="25"/>
  <c r="BG59" i="25"/>
  <c r="BF58" i="25"/>
  <c r="BE57" i="25"/>
  <c r="BD56" i="25"/>
  <c r="BC55" i="25"/>
  <c r="BB54" i="25"/>
  <c r="BA53" i="25"/>
  <c r="AZ52" i="25"/>
  <c r="AY51" i="25"/>
  <c r="AX50" i="25"/>
  <c r="AW49" i="25"/>
  <c r="AU47" i="25"/>
  <c r="L47" i="25" s="1"/>
  <c r="J37" i="25" s="1"/>
  <c r="AT46" i="25"/>
  <c r="AS45" i="25"/>
  <c r="BR70" i="25"/>
  <c r="AV47" i="25"/>
  <c r="AO72" i="25"/>
  <c r="AN71" i="25"/>
  <c r="AM70" i="25"/>
  <c r="AL69" i="25"/>
  <c r="AK68" i="25"/>
  <c r="AJ67" i="25"/>
  <c r="AI66" i="25"/>
  <c r="AH65" i="25"/>
  <c r="AG64" i="25"/>
  <c r="AF63" i="25"/>
  <c r="AE62" i="25"/>
  <c r="AD61" i="25"/>
  <c r="AC60" i="25"/>
  <c r="AB59" i="25"/>
  <c r="AA58" i="25"/>
  <c r="Z57" i="25"/>
  <c r="Y56" i="25"/>
  <c r="X55" i="25"/>
  <c r="W54" i="25"/>
  <c r="V53" i="25"/>
  <c r="U52" i="25"/>
  <c r="T51" i="25"/>
  <c r="S50" i="25"/>
  <c r="R49" i="25"/>
  <c r="P47" i="25"/>
  <c r="K47" i="25" s="1"/>
  <c r="J36" i="25" s="1"/>
  <c r="O46" i="25"/>
  <c r="N45" i="25"/>
  <c r="Q47" i="25"/>
  <c r="AN72" i="25"/>
  <c r="AM71" i="25"/>
  <c r="AL70" i="25"/>
  <c r="AK69" i="25"/>
  <c r="AJ68" i="25"/>
  <c r="AI67" i="25"/>
  <c r="AG65" i="25"/>
  <c r="AE63" i="25"/>
  <c r="AC61" i="25"/>
  <c r="AA59" i="25"/>
  <c r="Y57" i="25"/>
  <c r="W55" i="25"/>
  <c r="U53" i="25"/>
  <c r="S51" i="25"/>
  <c r="Q48" i="25"/>
  <c r="AH66" i="25"/>
  <c r="AF64" i="25"/>
  <c r="AD62" i="25"/>
  <c r="AB60" i="25"/>
  <c r="Z58" i="25"/>
  <c r="X56" i="25"/>
  <c r="V54" i="25"/>
  <c r="T52" i="25"/>
  <c r="R50" i="25"/>
  <c r="P48" i="25"/>
  <c r="K48" i="25" s="1"/>
  <c r="K36" i="25" s="1"/>
  <c r="O47" i="25"/>
  <c r="N46" i="25"/>
  <c r="BR72" i="25"/>
  <c r="BQ71" i="25"/>
  <c r="BP70" i="25"/>
  <c r="BO69" i="25"/>
  <c r="BN68" i="25"/>
  <c r="BM67" i="25"/>
  <c r="BL66" i="25"/>
  <c r="BK65" i="25"/>
  <c r="BJ64" i="25"/>
  <c r="BI63" i="25"/>
  <c r="BH62" i="25"/>
  <c r="BG61" i="25"/>
  <c r="BF60" i="25"/>
  <c r="BE59" i="25"/>
  <c r="BD58" i="25"/>
  <c r="BC57" i="25"/>
  <c r="BB56" i="25"/>
  <c r="BA55" i="25"/>
  <c r="AZ54" i="25"/>
  <c r="AY53" i="25"/>
  <c r="AX52" i="25"/>
  <c r="AW51" i="25"/>
  <c r="AU49" i="25"/>
  <c r="L49" i="25" s="1"/>
  <c r="L37" i="25" s="1"/>
  <c r="H54" i="27" s="1"/>
  <c r="AT48" i="25"/>
  <c r="AS47" i="25"/>
  <c r="AV49" i="25"/>
  <c r="AM72" i="25"/>
  <c r="AJ69" i="25"/>
  <c r="AI68" i="25"/>
  <c r="AH67" i="25"/>
  <c r="AG66" i="25"/>
  <c r="AF65" i="25"/>
  <c r="AE64" i="25"/>
  <c r="AD63" i="25"/>
  <c r="AC62" i="25"/>
  <c r="AB61" i="25"/>
  <c r="AA60" i="25"/>
  <c r="Z59" i="25"/>
  <c r="Y58" i="25"/>
  <c r="X57" i="25"/>
  <c r="W56" i="25"/>
  <c r="V55" i="25"/>
  <c r="U54" i="25"/>
  <c r="T53" i="25"/>
  <c r="S52" i="25"/>
  <c r="R51" i="25"/>
  <c r="P49" i="25"/>
  <c r="K49" i="25" s="1"/>
  <c r="L36" i="25" s="1"/>
  <c r="O48" i="25"/>
  <c r="N47" i="25"/>
  <c r="AL71" i="25"/>
  <c r="AK70" i="25"/>
  <c r="Q49" i="25"/>
  <c r="AL72" i="25"/>
  <c r="AK71" i="25"/>
  <c r="AJ70" i="25"/>
  <c r="AF66" i="25"/>
  <c r="AD64" i="25"/>
  <c r="AB62" i="25"/>
  <c r="Z60" i="25"/>
  <c r="X58" i="25"/>
  <c r="V56" i="25"/>
  <c r="T54" i="25"/>
  <c r="R52" i="25"/>
  <c r="Q50" i="25"/>
  <c r="AI69" i="25"/>
  <c r="AH68" i="25"/>
  <c r="AG67" i="25"/>
  <c r="AE65" i="25"/>
  <c r="AC63" i="25"/>
  <c r="AA61" i="25"/>
  <c r="Y59" i="25"/>
  <c r="W57" i="25"/>
  <c r="U55" i="25"/>
  <c r="S53" i="25"/>
  <c r="P50" i="25"/>
  <c r="K50" i="25" s="1"/>
  <c r="M36" i="25" s="1"/>
  <c r="O49" i="25"/>
  <c r="N48" i="25"/>
  <c r="BP72" i="25"/>
  <c r="BO71" i="25"/>
  <c r="BM69" i="25"/>
  <c r="BL68" i="25"/>
  <c r="BK67" i="25"/>
  <c r="BJ66" i="25"/>
  <c r="BI65" i="25"/>
  <c r="BH64" i="25"/>
  <c r="BG63" i="25"/>
  <c r="BF62" i="25"/>
  <c r="BE61" i="25"/>
  <c r="BD60" i="25"/>
  <c r="BC59" i="25"/>
  <c r="BB58" i="25"/>
  <c r="BA57" i="25"/>
  <c r="AZ56" i="25"/>
  <c r="AY55" i="25"/>
  <c r="AX54" i="25"/>
  <c r="AW53" i="25"/>
  <c r="AU51" i="25"/>
  <c r="L51" i="25" s="1"/>
  <c r="N37" i="25" s="1"/>
  <c r="AT50" i="25"/>
  <c r="BN70" i="25"/>
  <c r="AV51" i="25"/>
  <c r="AS49" i="25"/>
  <c r="AK72" i="25"/>
  <c r="AJ71" i="25"/>
  <c r="AI70" i="25"/>
  <c r="AH69" i="25"/>
  <c r="AG68" i="25"/>
  <c r="AF67" i="25"/>
  <c r="AE66" i="25"/>
  <c r="AD65" i="25"/>
  <c r="AC64" i="25"/>
  <c r="AB63" i="25"/>
  <c r="AA62" i="25"/>
  <c r="Z61" i="25"/>
  <c r="Y60" i="25"/>
  <c r="X59" i="25"/>
  <c r="W58" i="25"/>
  <c r="V57" i="25"/>
  <c r="U56" i="25"/>
  <c r="T55" i="25"/>
  <c r="S54" i="25"/>
  <c r="R53" i="25"/>
  <c r="P51" i="25"/>
  <c r="K51" i="25" s="1"/>
  <c r="N36" i="25" s="1"/>
  <c r="O50" i="25"/>
  <c r="N49" i="25"/>
  <c r="Q51" i="25"/>
  <c r="AJ72" i="25"/>
  <c r="AI71" i="25"/>
  <c r="Q52" i="25"/>
  <c r="AH70" i="25"/>
  <c r="AG69" i="25"/>
  <c r="AF68" i="25"/>
  <c r="AE67" i="25"/>
  <c r="AC65" i="25"/>
  <c r="AA63" i="25"/>
  <c r="Y61" i="25"/>
  <c r="W59" i="25"/>
  <c r="U57" i="25"/>
  <c r="S55" i="25"/>
  <c r="O51" i="25"/>
  <c r="AD66" i="25"/>
  <c r="AB64" i="25"/>
  <c r="Z62" i="25"/>
  <c r="X60" i="25"/>
  <c r="V58" i="25"/>
  <c r="T56" i="25"/>
  <c r="R54" i="25"/>
  <c r="P52" i="25"/>
  <c r="K52" i="25" s="1"/>
  <c r="O36" i="25" s="1"/>
  <c r="N50" i="25"/>
  <c r="AI72" i="25"/>
  <c r="AG70" i="25"/>
  <c r="AF69" i="25"/>
  <c r="AE68" i="25"/>
  <c r="AD67" i="25"/>
  <c r="AC66" i="25"/>
  <c r="AB65" i="25"/>
  <c r="AA64" i="25"/>
  <c r="Z63" i="25"/>
  <c r="Y62" i="25"/>
  <c r="X61" i="25"/>
  <c r="W60" i="25"/>
  <c r="V59" i="25"/>
  <c r="U58" i="25"/>
  <c r="T57" i="25"/>
  <c r="S56" i="25"/>
  <c r="R55" i="25"/>
  <c r="P53" i="25"/>
  <c r="K53" i="25" s="1"/>
  <c r="P36" i="25" s="1"/>
  <c r="O52" i="25"/>
  <c r="N51" i="25"/>
  <c r="AH71" i="25"/>
  <c r="Q53" i="25"/>
  <c r="AH72" i="25"/>
  <c r="AG71" i="25"/>
  <c r="Q54" i="25"/>
  <c r="AB66" i="25"/>
  <c r="Z64" i="25"/>
  <c r="X62" i="25"/>
  <c r="V60" i="25"/>
  <c r="T58" i="25"/>
  <c r="R56" i="25"/>
  <c r="P54" i="25"/>
  <c r="K54" i="25" s="1"/>
  <c r="Q36" i="25" s="1"/>
  <c r="N52" i="25"/>
  <c r="AF70" i="25"/>
  <c r="AE69" i="25"/>
  <c r="AD68" i="25"/>
  <c r="AC67" i="25"/>
  <c r="AA65" i="25"/>
  <c r="Y63" i="25"/>
  <c r="W61" i="25"/>
  <c r="U59" i="25"/>
  <c r="S57" i="25"/>
  <c r="O53" i="25"/>
  <c r="BL72" i="25"/>
  <c r="BK71" i="25"/>
  <c r="BI69" i="25"/>
  <c r="BH68" i="25"/>
  <c r="BG67" i="25"/>
  <c r="BF66" i="25"/>
  <c r="BE65" i="25"/>
  <c r="BD64" i="25"/>
  <c r="BC63" i="25"/>
  <c r="BB62" i="25"/>
  <c r="BA61" i="25"/>
  <c r="AZ60" i="25"/>
  <c r="AY59" i="25"/>
  <c r="AX58" i="25"/>
  <c r="AW57" i="25"/>
  <c r="AU55" i="25"/>
  <c r="L55" i="25" s="1"/>
  <c r="R37" i="25" s="1"/>
  <c r="I54" i="27" s="1"/>
  <c r="AT54" i="25"/>
  <c r="AS53" i="25"/>
  <c r="AV55" i="25"/>
  <c r="BJ70" i="25"/>
  <c r="AG72" i="25"/>
  <c r="AF71" i="25"/>
  <c r="AE70" i="25"/>
  <c r="AD69" i="25"/>
  <c r="AC68" i="25"/>
  <c r="AB67" i="25"/>
  <c r="AA66" i="25"/>
  <c r="Z65" i="25"/>
  <c r="Y64" i="25"/>
  <c r="X63" i="25"/>
  <c r="W62" i="25"/>
  <c r="V61" i="25"/>
  <c r="U60" i="25"/>
  <c r="T59" i="25"/>
  <c r="S58" i="25"/>
  <c r="R57" i="25"/>
  <c r="P55" i="25"/>
  <c r="K55" i="25" s="1"/>
  <c r="R36" i="25" s="1"/>
  <c r="O54" i="25"/>
  <c r="N53" i="25"/>
  <c r="Q55" i="25"/>
  <c r="AF72" i="25"/>
  <c r="AE71" i="25"/>
  <c r="Q56" i="25"/>
  <c r="AD70" i="25"/>
  <c r="AC69" i="25"/>
  <c r="AB68" i="25"/>
  <c r="AA67" i="25"/>
  <c r="Y65" i="25"/>
  <c r="W63" i="25"/>
  <c r="U61" i="25"/>
  <c r="S59" i="25"/>
  <c r="O55" i="25"/>
  <c r="Z66" i="25"/>
  <c r="X64" i="25"/>
  <c r="V62" i="25"/>
  <c r="T60" i="25"/>
  <c r="R58" i="25"/>
  <c r="P56" i="25"/>
  <c r="K56" i="25" s="1"/>
  <c r="S36" i="25" s="1"/>
  <c r="N54" i="25"/>
  <c r="AE72" i="25"/>
  <c r="AC70" i="25"/>
  <c r="AB69" i="25"/>
  <c r="AA68" i="25"/>
  <c r="Z67" i="25"/>
  <c r="Y66" i="25"/>
  <c r="X65" i="25"/>
  <c r="W64" i="25"/>
  <c r="V63" i="25"/>
  <c r="U62" i="25"/>
  <c r="T61" i="25"/>
  <c r="S60" i="25"/>
  <c r="R59" i="25"/>
  <c r="P57" i="25"/>
  <c r="K57" i="25" s="1"/>
  <c r="T36" i="25" s="1"/>
  <c r="O56" i="25"/>
  <c r="N55" i="25"/>
  <c r="Q57" i="25"/>
  <c r="AD71" i="25"/>
  <c r="AD72" i="25"/>
  <c r="AC71" i="25"/>
  <c r="Q58" i="25"/>
  <c r="X66" i="25"/>
  <c r="V64" i="25"/>
  <c r="T62" i="25"/>
  <c r="R60" i="25"/>
  <c r="P58" i="25"/>
  <c r="K58" i="25" s="1"/>
  <c r="U36" i="25" s="1"/>
  <c r="N56" i="25"/>
  <c r="AB70" i="25"/>
  <c r="AA69" i="25"/>
  <c r="Z68" i="25"/>
  <c r="Y67" i="25"/>
  <c r="W65" i="25"/>
  <c r="U63" i="25"/>
  <c r="S61" i="25"/>
  <c r="O57" i="25"/>
  <c r="BH72" i="25"/>
  <c r="BE69" i="25"/>
  <c r="BD68" i="25"/>
  <c r="BC67" i="25"/>
  <c r="BB66" i="25"/>
  <c r="BA65" i="25"/>
  <c r="AZ64" i="25"/>
  <c r="AY63" i="25"/>
  <c r="AX62" i="25"/>
  <c r="AW61" i="25"/>
  <c r="AU59" i="25"/>
  <c r="L59" i="25" s="1"/>
  <c r="V37" i="25" s="1"/>
  <c r="AT58" i="25"/>
  <c r="AS57" i="25"/>
  <c r="BF70" i="25"/>
  <c r="AV59" i="25"/>
  <c r="BG71" i="25"/>
  <c r="AC72" i="25"/>
  <c r="AB71" i="25"/>
  <c r="AA70" i="25"/>
  <c r="Z69" i="25"/>
  <c r="Y68" i="25"/>
  <c r="X67" i="25"/>
  <c r="W66" i="25"/>
  <c r="V65" i="25"/>
  <c r="U64" i="25"/>
  <c r="T63" i="25"/>
  <c r="S62" i="25"/>
  <c r="R61" i="25"/>
  <c r="P59" i="25"/>
  <c r="K59" i="25" s="1"/>
  <c r="V36" i="25" s="1"/>
  <c r="V35" i="25" s="1"/>
  <c r="O58" i="25"/>
  <c r="N57" i="25"/>
  <c r="Q59" i="25"/>
  <c r="AB72" i="25"/>
  <c r="AA71" i="25"/>
  <c r="Q60" i="25"/>
  <c r="Z70" i="25"/>
  <c r="Y69" i="25"/>
  <c r="X68" i="25"/>
  <c r="W67" i="25"/>
  <c r="U65" i="25"/>
  <c r="S63" i="25"/>
  <c r="O59" i="25"/>
  <c r="V66" i="25"/>
  <c r="T64" i="25"/>
  <c r="R62" i="25"/>
  <c r="P60" i="25"/>
  <c r="K60" i="25" s="1"/>
  <c r="W36" i="25" s="1"/>
  <c r="N58" i="25"/>
  <c r="AA72" i="25"/>
  <c r="Y70" i="25"/>
  <c r="X69" i="25"/>
  <c r="W68" i="25"/>
  <c r="V67" i="25"/>
  <c r="U66" i="25"/>
  <c r="T65" i="25"/>
  <c r="S64" i="25"/>
  <c r="R63" i="25"/>
  <c r="P61" i="25"/>
  <c r="K61" i="25" s="1"/>
  <c r="X36" i="25" s="1"/>
  <c r="O60" i="25"/>
  <c r="N59" i="25"/>
  <c r="Z71" i="25"/>
  <c r="Q61" i="25"/>
  <c r="Z72" i="25"/>
  <c r="Y71" i="25"/>
  <c r="Q62" i="25"/>
  <c r="T66" i="25"/>
  <c r="R64" i="25"/>
  <c r="P62" i="25"/>
  <c r="K62" i="25" s="1"/>
  <c r="Y36" i="25" s="1"/>
  <c r="N60" i="25"/>
  <c r="X70" i="25"/>
  <c r="W69" i="25"/>
  <c r="V68" i="25"/>
  <c r="U67" i="25"/>
  <c r="S65" i="25"/>
  <c r="O61" i="25"/>
  <c r="BD72" i="25"/>
  <c r="BA69" i="25"/>
  <c r="AZ68" i="25"/>
  <c r="AY67" i="25"/>
  <c r="AX66" i="25"/>
  <c r="AW65" i="25"/>
  <c r="AU63" i="25"/>
  <c r="L63" i="25" s="1"/>
  <c r="Z37" i="25" s="1"/>
  <c r="AT62" i="25"/>
  <c r="AS61" i="25"/>
  <c r="BC71" i="25"/>
  <c r="AV63" i="25"/>
  <c r="BB70" i="25"/>
  <c r="Y72" i="25"/>
  <c r="X71" i="25"/>
  <c r="W70" i="25"/>
  <c r="V69" i="25"/>
  <c r="U68" i="25"/>
  <c r="T67" i="25"/>
  <c r="S66" i="25"/>
  <c r="R65" i="25"/>
  <c r="P63" i="25"/>
  <c r="K63" i="25" s="1"/>
  <c r="Z36" i="25" s="1"/>
  <c r="O62" i="25"/>
  <c r="N61" i="25"/>
  <c r="Q63" i="25"/>
  <c r="X72" i="25"/>
  <c r="W71" i="25"/>
  <c r="Q64" i="25"/>
  <c r="V70" i="25"/>
  <c r="U69" i="25"/>
  <c r="T68" i="25"/>
  <c r="S67" i="25"/>
  <c r="O63" i="25"/>
  <c r="R66" i="25"/>
  <c r="P64" i="25"/>
  <c r="K64" i="25" s="1"/>
  <c r="AA36" i="25" s="1"/>
  <c r="N62" i="25"/>
  <c r="W72" i="25"/>
  <c r="U70" i="25"/>
  <c r="T69" i="25"/>
  <c r="S68" i="25"/>
  <c r="R67" i="25"/>
  <c r="P65" i="25"/>
  <c r="K65" i="25" s="1"/>
  <c r="AB36" i="25" s="1"/>
  <c r="O64" i="25"/>
  <c r="N63" i="25"/>
  <c r="Q65" i="25"/>
  <c r="V71" i="25"/>
  <c r="V72" i="25"/>
  <c r="U71" i="25"/>
  <c r="Q66" i="25"/>
  <c r="P66" i="25"/>
  <c r="K66" i="25" s="1"/>
  <c r="AC36" i="25" s="1"/>
  <c r="N64" i="25"/>
  <c r="T70" i="25"/>
  <c r="S69" i="25"/>
  <c r="R68" i="25"/>
  <c r="O65" i="25"/>
  <c r="AZ72" i="25"/>
  <c r="AW69" i="25"/>
  <c r="AU67" i="25"/>
  <c r="L67" i="25" s="1"/>
  <c r="AD37" i="25" s="1"/>
  <c r="K54" i="27" s="1"/>
  <c r="AT66" i="25"/>
  <c r="AS65" i="25"/>
  <c r="AX70" i="25"/>
  <c r="AV67" i="25"/>
  <c r="AY71" i="25"/>
  <c r="U72" i="25"/>
  <c r="T71" i="25"/>
  <c r="S70" i="25"/>
  <c r="R69" i="25"/>
  <c r="P67" i="25"/>
  <c r="K67" i="25" s="1"/>
  <c r="AD36" i="25" s="1"/>
  <c r="O66" i="25"/>
  <c r="N65" i="25"/>
  <c r="Q67" i="25"/>
  <c r="T72" i="25"/>
  <c r="S71" i="25"/>
  <c r="Q68" i="25"/>
  <c r="R70" i="25"/>
  <c r="P68" i="25"/>
  <c r="K68" i="25" s="1"/>
  <c r="AE36" i="25" s="1"/>
  <c r="O67" i="25"/>
  <c r="N66" i="25"/>
  <c r="S72" i="25"/>
  <c r="P69" i="25"/>
  <c r="K69" i="25" s="1"/>
  <c r="AF36" i="25" s="1"/>
  <c r="O68" i="25"/>
  <c r="N67" i="25"/>
  <c r="R71" i="25"/>
  <c r="Q69" i="25"/>
  <c r="J41" i="27"/>
  <c r="Z15" i="33"/>
  <c r="R15" i="33"/>
  <c r="I129" i="34" s="1"/>
  <c r="J15" i="33"/>
  <c r="G123" i="34"/>
  <c r="AC10" i="33"/>
  <c r="AA10" i="33"/>
  <c r="Y10" i="33"/>
  <c r="W10" i="33"/>
  <c r="U10" i="33"/>
  <c r="S10" i="33"/>
  <c r="Q10" i="33"/>
  <c r="AD10" i="33"/>
  <c r="K124" i="34" s="1"/>
  <c r="AB10" i="33"/>
  <c r="Z10" i="33"/>
  <c r="X10" i="33"/>
  <c r="J124" i="34" s="1"/>
  <c r="V10" i="33"/>
  <c r="T10" i="33"/>
  <c r="R10" i="33"/>
  <c r="I124" i="34" s="1"/>
  <c r="P10" i="33"/>
  <c r="N10" i="33"/>
  <c r="L10" i="33"/>
  <c r="H124" i="34" s="1"/>
  <c r="J10" i="33"/>
  <c r="H10" i="33"/>
  <c r="F10" i="33"/>
  <c r="G124" i="34" s="1"/>
  <c r="O10" i="33"/>
  <c r="K10" i="33"/>
  <c r="G10" i="33"/>
  <c r="M10" i="33"/>
  <c r="I10" i="33"/>
  <c r="K15" i="33"/>
  <c r="S15" i="33"/>
  <c r="AA15" i="33"/>
  <c r="I135" i="34"/>
  <c r="AA98" i="42"/>
  <c r="AA17" i="43" s="1"/>
  <c r="W98" i="42"/>
  <c r="W17" i="43" s="1"/>
  <c r="S98" i="42"/>
  <c r="S17" i="43" s="1"/>
  <c r="O98" i="42"/>
  <c r="O17" i="43" s="1"/>
  <c r="K98" i="42"/>
  <c r="K17" i="43" s="1"/>
  <c r="G98" i="42"/>
  <c r="G17" i="43" s="1"/>
  <c r="AB98" i="42"/>
  <c r="AB17" i="43" s="1"/>
  <c r="X98" i="42"/>
  <c r="X17" i="43" s="1"/>
  <c r="T97" i="42"/>
  <c r="T15" i="43" s="1"/>
  <c r="P97" i="42"/>
  <c r="P15" i="43" s="1"/>
  <c r="L97" i="42"/>
  <c r="H98" i="42"/>
  <c r="H17" i="43" s="1"/>
  <c r="AG104" i="16"/>
  <c r="AG79" i="16"/>
  <c r="AG9" i="17" s="1"/>
  <c r="A53" i="14"/>
  <c r="I41" i="18"/>
  <c r="AH79" i="16"/>
  <c r="AH9" i="17" s="1"/>
  <c r="I41" i="27"/>
  <c r="I135" i="27"/>
  <c r="AB15" i="33"/>
  <c r="T15" i="33"/>
  <c r="L15" i="33"/>
  <c r="H129" i="34" s="1"/>
  <c r="F27" i="33"/>
  <c r="F113" i="32"/>
  <c r="F28" i="33" s="1"/>
  <c r="G15" i="33"/>
  <c r="O15" i="33"/>
  <c r="W15" i="33"/>
  <c r="R78" i="42"/>
  <c r="H41" i="18"/>
  <c r="AI104" i="16"/>
  <c r="BU72" i="25"/>
  <c r="BT71" i="25"/>
  <c r="BS70" i="25"/>
  <c r="BR69" i="25"/>
  <c r="BQ68" i="25"/>
  <c r="BP67" i="25"/>
  <c r="BN65" i="25"/>
  <c r="BL63" i="25"/>
  <c r="BJ61" i="25"/>
  <c r="BH59" i="25"/>
  <c r="BF57" i="25"/>
  <c r="BD55" i="25"/>
  <c r="BB53" i="25"/>
  <c r="AZ51" i="25"/>
  <c r="AV46" i="25"/>
  <c r="BO66" i="25"/>
  <c r="BM64" i="25"/>
  <c r="BK62" i="25"/>
  <c r="BI60" i="25"/>
  <c r="BG58" i="25"/>
  <c r="BE56" i="25"/>
  <c r="BC54" i="25"/>
  <c r="BA52" i="25"/>
  <c r="AY50" i="25"/>
  <c r="AX49" i="25"/>
  <c r="AW48" i="25"/>
  <c r="AU46" i="25"/>
  <c r="L46" i="25" s="1"/>
  <c r="I37" i="25" s="1"/>
  <c r="AT45" i="25"/>
  <c r="AS44" i="25"/>
  <c r="BS72" i="25"/>
  <c r="BR71" i="25"/>
  <c r="BQ70" i="25"/>
  <c r="BM66" i="25"/>
  <c r="BK64" i="25"/>
  <c r="BI62" i="25"/>
  <c r="BG60" i="25"/>
  <c r="BE58" i="25"/>
  <c r="BC56" i="25"/>
  <c r="BA54" i="25"/>
  <c r="AY52" i="25"/>
  <c r="AW50" i="25"/>
  <c r="AV48" i="25"/>
  <c r="BP69" i="25"/>
  <c r="BO68" i="25"/>
  <c r="BN67" i="25"/>
  <c r="BL65" i="25"/>
  <c r="BJ63" i="25"/>
  <c r="BH61" i="25"/>
  <c r="BF59" i="25"/>
  <c r="BD57" i="25"/>
  <c r="BB55" i="25"/>
  <c r="AZ53" i="25"/>
  <c r="AX51" i="25"/>
  <c r="AU48" i="25"/>
  <c r="L48" i="25" s="1"/>
  <c r="K37" i="25" s="1"/>
  <c r="AT47" i="25"/>
  <c r="AS46" i="25"/>
  <c r="BQ72" i="25"/>
  <c r="BP71" i="25"/>
  <c r="BO70" i="25"/>
  <c r="AV50" i="25"/>
  <c r="BN69" i="25"/>
  <c r="BM68" i="25"/>
  <c r="BL67" i="25"/>
  <c r="BJ65" i="25"/>
  <c r="BH63" i="25"/>
  <c r="BF61" i="25"/>
  <c r="BD59" i="25"/>
  <c r="BB57" i="25"/>
  <c r="AZ55" i="25"/>
  <c r="AX53" i="25"/>
  <c r="BK66" i="25"/>
  <c r="BI64" i="25"/>
  <c r="BG62" i="25"/>
  <c r="BE60" i="25"/>
  <c r="BC58" i="25"/>
  <c r="BA56" i="25"/>
  <c r="AY54" i="25"/>
  <c r="AW52" i="25"/>
  <c r="AU50" i="25"/>
  <c r="L50" i="25" s="1"/>
  <c r="M37" i="25" s="1"/>
  <c r="AT49" i="25"/>
  <c r="AS48" i="25"/>
  <c r="BO72" i="25"/>
  <c r="BN71" i="25"/>
  <c r="BM70" i="25"/>
  <c r="AV52" i="25"/>
  <c r="BI66" i="25"/>
  <c r="BG64" i="25"/>
  <c r="BE62" i="25"/>
  <c r="BC60" i="25"/>
  <c r="BA58" i="25"/>
  <c r="AY56" i="25"/>
  <c r="AW54" i="25"/>
  <c r="AU52" i="25"/>
  <c r="L52" i="25" s="1"/>
  <c r="O37" i="25" s="1"/>
  <c r="AS50" i="25"/>
  <c r="BL69" i="25"/>
  <c r="BK68" i="25"/>
  <c r="BJ67" i="25"/>
  <c r="BH65" i="25"/>
  <c r="BF63" i="25"/>
  <c r="BD61" i="25"/>
  <c r="BB59" i="25"/>
  <c r="AZ57" i="25"/>
  <c r="AX55" i="25"/>
  <c r="AT51" i="25"/>
  <c r="BN72" i="25"/>
  <c r="BM71" i="25"/>
  <c r="BL70" i="25"/>
  <c r="BK69" i="25"/>
  <c r="BJ68" i="25"/>
  <c r="BI67" i="25"/>
  <c r="BH66" i="25"/>
  <c r="BG65" i="25"/>
  <c r="BF64" i="25"/>
  <c r="BE63" i="25"/>
  <c r="BD62" i="25"/>
  <c r="BC61" i="25"/>
  <c r="BB60" i="25"/>
  <c r="BA59" i="25"/>
  <c r="AZ58" i="25"/>
  <c r="AY57" i="25"/>
  <c r="AX56" i="25"/>
  <c r="AW55" i="25"/>
  <c r="AU53" i="25"/>
  <c r="L53" i="25" s="1"/>
  <c r="P37" i="25" s="1"/>
  <c r="AT52" i="25"/>
  <c r="AS51" i="25"/>
  <c r="AV53" i="25"/>
  <c r="BM72" i="25"/>
  <c r="BL71" i="25"/>
  <c r="BK70" i="25"/>
  <c r="AV54" i="25"/>
  <c r="BJ69" i="25"/>
  <c r="BI68" i="25"/>
  <c r="BH67" i="25"/>
  <c r="BF65" i="25"/>
  <c r="BD63" i="25"/>
  <c r="BB61" i="25"/>
  <c r="AZ59" i="25"/>
  <c r="AX57" i="25"/>
  <c r="AT53" i="25"/>
  <c r="BG66" i="25"/>
  <c r="BE64" i="25"/>
  <c r="BC62" i="25"/>
  <c r="BA60" i="25"/>
  <c r="AY58" i="25"/>
  <c r="AW56" i="25"/>
  <c r="AU54" i="25"/>
  <c r="L54" i="25" s="1"/>
  <c r="Q37" i="25" s="1"/>
  <c r="AS52" i="25"/>
  <c r="BK72" i="25"/>
  <c r="BJ71" i="25"/>
  <c r="BI70" i="25"/>
  <c r="AV56" i="25"/>
  <c r="BE66" i="25"/>
  <c r="BC64" i="25"/>
  <c r="BA62" i="25"/>
  <c r="AY60" i="25"/>
  <c r="AW58" i="25"/>
  <c r="AU56" i="25"/>
  <c r="L56" i="25" s="1"/>
  <c r="S37" i="25" s="1"/>
  <c r="AS54" i="25"/>
  <c r="BH69" i="25"/>
  <c r="BG68" i="25"/>
  <c r="BF67" i="25"/>
  <c r="BD65" i="25"/>
  <c r="BB63" i="25"/>
  <c r="AZ61" i="25"/>
  <c r="AX59" i="25"/>
  <c r="AT55" i="25"/>
  <c r="BJ72" i="25"/>
  <c r="BI71" i="25"/>
  <c r="BH70" i="25"/>
  <c r="BG69" i="25"/>
  <c r="BF68" i="25"/>
  <c r="BE67" i="25"/>
  <c r="BD66" i="25"/>
  <c r="BC65" i="25"/>
  <c r="BB64" i="25"/>
  <c r="BA63" i="25"/>
  <c r="AZ62" i="25"/>
  <c r="AY61" i="25"/>
  <c r="AX60" i="25"/>
  <c r="AW59" i="25"/>
  <c r="AU57" i="25"/>
  <c r="L57" i="25" s="1"/>
  <c r="T37" i="25" s="1"/>
  <c r="AT56" i="25"/>
  <c r="AS55" i="25"/>
  <c r="AV57" i="25"/>
  <c r="BI72" i="25"/>
  <c r="BH71" i="25"/>
  <c r="BG70" i="25"/>
  <c r="AV58" i="25"/>
  <c r="BF69" i="25"/>
  <c r="BE68" i="25"/>
  <c r="BD67" i="25"/>
  <c r="BB65" i="25"/>
  <c r="AZ63" i="25"/>
  <c r="AX61" i="25"/>
  <c r="AT57" i="25"/>
  <c r="BC66" i="25"/>
  <c r="BA64" i="25"/>
  <c r="AY62" i="25"/>
  <c r="AW60" i="25"/>
  <c r="AU58" i="25"/>
  <c r="L58" i="25" s="1"/>
  <c r="U37" i="25" s="1"/>
  <c r="AS56" i="25"/>
  <c r="BG72" i="25"/>
  <c r="BF71" i="25"/>
  <c r="BE70" i="25"/>
  <c r="AV60" i="25"/>
  <c r="BA66" i="25"/>
  <c r="AY64" i="25"/>
  <c r="AW62" i="25"/>
  <c r="AU60" i="25"/>
  <c r="L60" i="25" s="1"/>
  <c r="W37" i="25" s="1"/>
  <c r="AS58" i="25"/>
  <c r="BD69" i="25"/>
  <c r="BC68" i="25"/>
  <c r="BB67" i="25"/>
  <c r="AZ65" i="25"/>
  <c r="AX63" i="25"/>
  <c r="AT59" i="25"/>
  <c r="BF72" i="25"/>
  <c r="BE71" i="25"/>
  <c r="BD70" i="25"/>
  <c r="BC69" i="25"/>
  <c r="BB68" i="25"/>
  <c r="BA67" i="25"/>
  <c r="AZ66" i="25"/>
  <c r="AY65" i="25"/>
  <c r="AX64" i="25"/>
  <c r="AW63" i="25"/>
  <c r="AU61" i="25"/>
  <c r="L61" i="25" s="1"/>
  <c r="X37" i="25" s="1"/>
  <c r="J54" i="27" s="1"/>
  <c r="AT60" i="25"/>
  <c r="AS59" i="25"/>
  <c r="AV61" i="25"/>
  <c r="BE72" i="25"/>
  <c r="BD71" i="25"/>
  <c r="BC70" i="25"/>
  <c r="AV62" i="25"/>
  <c r="BB69" i="25"/>
  <c r="BA68" i="25"/>
  <c r="AZ67" i="25"/>
  <c r="AX65" i="25"/>
  <c r="AT61" i="25"/>
  <c r="AY66" i="25"/>
  <c r="AW64" i="25"/>
  <c r="AU62" i="25"/>
  <c r="L62" i="25" s="1"/>
  <c r="Y37" i="25" s="1"/>
  <c r="AS60" i="25"/>
  <c r="BC72" i="25"/>
  <c r="BB71" i="25"/>
  <c r="BA70" i="25"/>
  <c r="AV64" i="25"/>
  <c r="AW66" i="25"/>
  <c r="AU64" i="25"/>
  <c r="L64" i="25" s="1"/>
  <c r="AA37" i="25" s="1"/>
  <c r="AS62" i="25"/>
  <c r="AZ69" i="25"/>
  <c r="AY68" i="25"/>
  <c r="AX67" i="25"/>
  <c r="AT63" i="25"/>
  <c r="BB72" i="25"/>
  <c r="BA71" i="25"/>
  <c r="AZ70" i="25"/>
  <c r="AY69" i="25"/>
  <c r="AX68" i="25"/>
  <c r="AW67" i="25"/>
  <c r="AU65" i="25"/>
  <c r="L65" i="25" s="1"/>
  <c r="AB37" i="25" s="1"/>
  <c r="AT64" i="25"/>
  <c r="AS63" i="25"/>
  <c r="AV65" i="25"/>
  <c r="BA72" i="25"/>
  <c r="AZ71" i="25"/>
  <c r="AY70" i="25"/>
  <c r="AV66" i="25"/>
  <c r="AX69" i="25"/>
  <c r="AW68" i="25"/>
  <c r="AT65" i="25"/>
  <c r="AU66" i="25"/>
  <c r="L66" i="25" s="1"/>
  <c r="AC37" i="25" s="1"/>
  <c r="AS64" i="25"/>
  <c r="AY72" i="25"/>
  <c r="AX71" i="25"/>
  <c r="AW70" i="25"/>
  <c r="AV68" i="25"/>
  <c r="AS66" i="25"/>
  <c r="AU68" i="25"/>
  <c r="L68" i="25" s="1"/>
  <c r="AE37" i="25" s="1"/>
  <c r="AE105" i="25" s="1"/>
  <c r="AT67" i="25"/>
  <c r="AX72" i="25"/>
  <c r="AW71" i="25"/>
  <c r="AU69" i="25"/>
  <c r="L69" i="25" s="1"/>
  <c r="AF37" i="25" s="1"/>
  <c r="AF105" i="25" s="1"/>
  <c r="AT68" i="25"/>
  <c r="AS67" i="25"/>
  <c r="AV69" i="25"/>
  <c r="A52" i="23"/>
  <c r="I93" i="23"/>
  <c r="J92" i="23"/>
  <c r="H41" i="27"/>
  <c r="BV71" i="25"/>
  <c r="BU70" i="25"/>
  <c r="BV72" i="25"/>
  <c r="BU71" i="25"/>
  <c r="BT70" i="25"/>
  <c r="BU69" i="25"/>
  <c r="BS69" i="25"/>
  <c r="BV68" i="25"/>
  <c r="BT68" i="25"/>
  <c r="BR68" i="25"/>
  <c r="BU67" i="25"/>
  <c r="BS67" i="25"/>
  <c r="BQ67" i="25"/>
  <c r="BV66" i="25"/>
  <c r="BT66" i="25"/>
  <c r="BR66" i="25"/>
  <c r="BP66" i="25"/>
  <c r="BU65" i="25"/>
  <c r="BS65" i="25"/>
  <c r="BQ65" i="25"/>
  <c r="BO65" i="25"/>
  <c r="BV64" i="25"/>
  <c r="BT64" i="25"/>
  <c r="BR64" i="25"/>
  <c r="BP64" i="25"/>
  <c r="BN64" i="25"/>
  <c r="BU63" i="25"/>
  <c r="BS63" i="25"/>
  <c r="BQ63" i="25"/>
  <c r="BO63" i="25"/>
  <c r="BM63" i="25"/>
  <c r="BV62" i="25"/>
  <c r="BT62" i="25"/>
  <c r="BR62" i="25"/>
  <c r="BP62" i="25"/>
  <c r="BN62" i="25"/>
  <c r="BL62" i="25"/>
  <c r="BU61" i="25"/>
  <c r="BS61" i="25"/>
  <c r="BQ61" i="25"/>
  <c r="BO61" i="25"/>
  <c r="BM61" i="25"/>
  <c r="BK61" i="25"/>
  <c r="BV60" i="25"/>
  <c r="BT60" i="25"/>
  <c r="BR60" i="25"/>
  <c r="BP60" i="25"/>
  <c r="BN60" i="25"/>
  <c r="BL60" i="25"/>
  <c r="BJ60" i="25"/>
  <c r="BU59" i="25"/>
  <c r="BS59" i="25"/>
  <c r="BQ59" i="25"/>
  <c r="BO59" i="25"/>
  <c r="BM59" i="25"/>
  <c r="BK59" i="25"/>
  <c r="BI59" i="25"/>
  <c r="BV58" i="25"/>
  <c r="BT58" i="25"/>
  <c r="BR58" i="25"/>
  <c r="BP58" i="25"/>
  <c r="BN58" i="25"/>
  <c r="BL58" i="25"/>
  <c r="BJ58" i="25"/>
  <c r="BH58" i="25"/>
  <c r="BU57" i="25"/>
  <c r="BS57" i="25"/>
  <c r="BQ57" i="25"/>
  <c r="BO57" i="25"/>
  <c r="BM57" i="25"/>
  <c r="BK57" i="25"/>
  <c r="BI57" i="25"/>
  <c r="BG57" i="25"/>
  <c r="BV56" i="25"/>
  <c r="BT56" i="25"/>
  <c r="BR56" i="25"/>
  <c r="BP56" i="25"/>
  <c r="BN56" i="25"/>
  <c r="BL56" i="25"/>
  <c r="BJ56" i="25"/>
  <c r="BH56" i="25"/>
  <c r="BF56" i="25"/>
  <c r="BU55" i="25"/>
  <c r="BS55" i="25"/>
  <c r="BQ55" i="25"/>
  <c r="BO55" i="25"/>
  <c r="BM55" i="25"/>
  <c r="BK55" i="25"/>
  <c r="BI55" i="25"/>
  <c r="BG55" i="25"/>
  <c r="BE55" i="25"/>
  <c r="BV54" i="25"/>
  <c r="BT54" i="25"/>
  <c r="BR54" i="25"/>
  <c r="BP54" i="25"/>
  <c r="BN54" i="25"/>
  <c r="BL54" i="25"/>
  <c r="BJ54" i="25"/>
  <c r="BH54" i="25"/>
  <c r="BF54" i="25"/>
  <c r="BD54" i="25"/>
  <c r="BU53" i="25"/>
  <c r="BS53" i="25"/>
  <c r="BQ53" i="25"/>
  <c r="BO53" i="25"/>
  <c r="BM53" i="25"/>
  <c r="BK53" i="25"/>
  <c r="BI53" i="25"/>
  <c r="BG53" i="25"/>
  <c r="BE53" i="25"/>
  <c r="BC53" i="25"/>
  <c r="BV52" i="25"/>
  <c r="BT52" i="25"/>
  <c r="BR52" i="25"/>
  <c r="BP52" i="25"/>
  <c r="BN52" i="25"/>
  <c r="BL52" i="25"/>
  <c r="BJ52" i="25"/>
  <c r="BH52" i="25"/>
  <c r="BF52" i="25"/>
  <c r="BD52" i="25"/>
  <c r="BB52" i="25"/>
  <c r="BU51" i="25"/>
  <c r="BS51" i="25"/>
  <c r="BQ51" i="25"/>
  <c r="BO51" i="25"/>
  <c r="BM51" i="25"/>
  <c r="BK51" i="25"/>
  <c r="BI51" i="25"/>
  <c r="BG51" i="25"/>
  <c r="BE51" i="25"/>
  <c r="BC51" i="25"/>
  <c r="BA51" i="25"/>
  <c r="BV50" i="25"/>
  <c r="BT50" i="25"/>
  <c r="BR50" i="25"/>
  <c r="BP50" i="25"/>
  <c r="BN50" i="25"/>
  <c r="BL50" i="25"/>
  <c r="BJ50" i="25"/>
  <c r="BH50" i="25"/>
  <c r="BF50" i="25"/>
  <c r="BD50" i="25"/>
  <c r="BB50" i="25"/>
  <c r="AZ50" i="25"/>
  <c r="BV70" i="25"/>
  <c r="BV69" i="25"/>
  <c r="BU68" i="25"/>
  <c r="BT67" i="25"/>
  <c r="BU66" i="25"/>
  <c r="BQ66" i="25"/>
  <c r="BV65" i="25"/>
  <c r="BR65" i="25"/>
  <c r="BS64" i="25"/>
  <c r="BO64" i="25"/>
  <c r="BT63" i="25"/>
  <c r="BP63" i="25"/>
  <c r="BU62" i="25"/>
  <c r="BQ62" i="25"/>
  <c r="BM62" i="25"/>
  <c r="BV61" i="25"/>
  <c r="BR61" i="25"/>
  <c r="BN61" i="25"/>
  <c r="BS60" i="25"/>
  <c r="BO60" i="25"/>
  <c r="BK60" i="25"/>
  <c r="BT59" i="25"/>
  <c r="BP59" i="25"/>
  <c r="BL59" i="25"/>
  <c r="BU58" i="25"/>
  <c r="BQ58" i="25"/>
  <c r="BM58" i="25"/>
  <c r="BI58" i="25"/>
  <c r="BV57" i="25"/>
  <c r="BR57" i="25"/>
  <c r="BN57" i="25"/>
  <c r="BJ57" i="25"/>
  <c r="BS56" i="25"/>
  <c r="BO56" i="25"/>
  <c r="BK56" i="25"/>
  <c r="BG56" i="25"/>
  <c r="BT55" i="25"/>
  <c r="BP55" i="25"/>
  <c r="BL55" i="25"/>
  <c r="BH55" i="25"/>
  <c r="BU54" i="25"/>
  <c r="BQ54" i="25"/>
  <c r="BM54" i="25"/>
  <c r="BI54" i="25"/>
  <c r="BE54" i="25"/>
  <c r="BV53" i="25"/>
  <c r="BR53" i="25"/>
  <c r="BN53" i="25"/>
  <c r="BJ53" i="25"/>
  <c r="BF53" i="25"/>
  <c r="BS52" i="25"/>
  <c r="BO52" i="25"/>
  <c r="BK52" i="25"/>
  <c r="BG52" i="25"/>
  <c r="BC52" i="25"/>
  <c r="BT51" i="25"/>
  <c r="BP51" i="25"/>
  <c r="BL51" i="25"/>
  <c r="BH51" i="25"/>
  <c r="BD51" i="25"/>
  <c r="BU50" i="25"/>
  <c r="BQ50" i="25"/>
  <c r="BM50" i="25"/>
  <c r="BI50" i="25"/>
  <c r="BE50" i="25"/>
  <c r="BA50" i="25"/>
  <c r="BU49" i="25"/>
  <c r="BS49" i="25"/>
  <c r="BQ49" i="25"/>
  <c r="BO49" i="25"/>
  <c r="BM49" i="25"/>
  <c r="BK49" i="25"/>
  <c r="BI49" i="25"/>
  <c r="BG49" i="25"/>
  <c r="BE49" i="25"/>
  <c r="BC49" i="25"/>
  <c r="BA49" i="25"/>
  <c r="AY49" i="25"/>
  <c r="BV48" i="25"/>
  <c r="BT48" i="25"/>
  <c r="BR48" i="25"/>
  <c r="BP48" i="25"/>
  <c r="BN48" i="25"/>
  <c r="BL48" i="25"/>
  <c r="BJ48" i="25"/>
  <c r="BH48" i="25"/>
  <c r="BF48" i="25"/>
  <c r="BD48" i="25"/>
  <c r="BB48" i="25"/>
  <c r="AZ48" i="25"/>
  <c r="AX48" i="25"/>
  <c r="BU47" i="25"/>
  <c r="BS47" i="25"/>
  <c r="BQ47" i="25"/>
  <c r="BO47" i="25"/>
  <c r="BM47" i="25"/>
  <c r="BK47" i="25"/>
  <c r="BI47" i="25"/>
  <c r="BG47" i="25"/>
  <c r="BE47" i="25"/>
  <c r="BC47" i="25"/>
  <c r="BA47" i="25"/>
  <c r="AY47" i="25"/>
  <c r="AW47" i="25"/>
  <c r="BV46" i="25"/>
  <c r="BT46" i="25"/>
  <c r="BR46" i="25"/>
  <c r="BP46" i="25"/>
  <c r="BN46" i="25"/>
  <c r="BL46" i="25"/>
  <c r="BJ46" i="25"/>
  <c r="BH46" i="25"/>
  <c r="BF46" i="25"/>
  <c r="BD46" i="25"/>
  <c r="BB46" i="25"/>
  <c r="AZ46" i="25"/>
  <c r="AX46" i="25"/>
  <c r="BU45" i="25"/>
  <c r="BS45" i="25"/>
  <c r="BQ45" i="25"/>
  <c r="BO45" i="25"/>
  <c r="BM45" i="25"/>
  <c r="BK45" i="25"/>
  <c r="BI45" i="25"/>
  <c r="BG45" i="25"/>
  <c r="BE45" i="25"/>
  <c r="BC45" i="25"/>
  <c r="BA45" i="25"/>
  <c r="AY45" i="25"/>
  <c r="AW45" i="25"/>
  <c r="AU45" i="25"/>
  <c r="L45" i="25" s="1"/>
  <c r="H37" i="25" s="1"/>
  <c r="BV44" i="25"/>
  <c r="BT44" i="25"/>
  <c r="BR44" i="25"/>
  <c r="BP44" i="25"/>
  <c r="BN44" i="25"/>
  <c r="BL44" i="25"/>
  <c r="BJ44" i="25"/>
  <c r="BH44" i="25"/>
  <c r="BF44" i="25"/>
  <c r="BD44" i="25"/>
  <c r="BB44" i="25"/>
  <c r="AZ44" i="25"/>
  <c r="AX44" i="25"/>
  <c r="AV44" i="25"/>
  <c r="AT44" i="25"/>
  <c r="BU43" i="25"/>
  <c r="BS43" i="25"/>
  <c r="BQ43" i="25"/>
  <c r="BO43" i="25"/>
  <c r="BM43" i="25"/>
  <c r="BK43" i="25"/>
  <c r="BI43" i="25"/>
  <c r="BG43" i="25"/>
  <c r="BE43" i="25"/>
  <c r="BC43" i="25"/>
  <c r="BA43" i="25"/>
  <c r="AY43" i="25"/>
  <c r="AW43" i="25"/>
  <c r="AU43" i="25"/>
  <c r="L43" i="25" s="1"/>
  <c r="F37" i="25" s="1"/>
  <c r="G54" i="27" s="1"/>
  <c r="AS43" i="25"/>
  <c r="BT69" i="25"/>
  <c r="BS68" i="25"/>
  <c r="BV67" i="25"/>
  <c r="BR67" i="25"/>
  <c r="BS66" i="25"/>
  <c r="BT65" i="25"/>
  <c r="BP65" i="25"/>
  <c r="BU64" i="25"/>
  <c r="BQ64" i="25"/>
  <c r="BV63" i="25"/>
  <c r="BR63" i="25"/>
  <c r="BN63" i="25"/>
  <c r="BS62" i="25"/>
  <c r="BO62" i="25"/>
  <c r="BT61" i="25"/>
  <c r="BP61" i="25"/>
  <c r="BL61" i="25"/>
  <c r="BU60" i="25"/>
  <c r="BQ60" i="25"/>
  <c r="BM60" i="25"/>
  <c r="BV59" i="25"/>
  <c r="BR59" i="25"/>
  <c r="BN59" i="25"/>
  <c r="BJ59" i="25"/>
  <c r="BS58" i="25"/>
  <c r="BO58" i="25"/>
  <c r="BK58" i="25"/>
  <c r="BT57" i="25"/>
  <c r="BP57" i="25"/>
  <c r="BL57" i="25"/>
  <c r="BH57" i="25"/>
  <c r="BU56" i="25"/>
  <c r="BQ56" i="25"/>
  <c r="BM56" i="25"/>
  <c r="BI56" i="25"/>
  <c r="BV55" i="25"/>
  <c r="BR55" i="25"/>
  <c r="BN55" i="25"/>
  <c r="BJ55" i="25"/>
  <c r="BF55" i="25"/>
  <c r="BS54" i="25"/>
  <c r="BO54" i="25"/>
  <c r="BK54" i="25"/>
  <c r="BG54" i="25"/>
  <c r="BT53" i="25"/>
  <c r="BP53" i="25"/>
  <c r="BL53" i="25"/>
  <c r="BH53" i="25"/>
  <c r="BD53" i="25"/>
  <c r="BU52" i="25"/>
  <c r="BQ52" i="25"/>
  <c r="BM52" i="25"/>
  <c r="BI52" i="25"/>
  <c r="BE52" i="25"/>
  <c r="BV51" i="25"/>
  <c r="BR51" i="25"/>
  <c r="BN51" i="25"/>
  <c r="BJ51" i="25"/>
  <c r="BF51" i="25"/>
  <c r="BB51" i="25"/>
  <c r="BS50" i="25"/>
  <c r="BO50" i="25"/>
  <c r="BK50" i="25"/>
  <c r="BG50" i="25"/>
  <c r="BC50" i="25"/>
  <c r="BV49" i="25"/>
  <c r="BT49" i="25"/>
  <c r="BR49" i="25"/>
  <c r="BP49" i="25"/>
  <c r="BN49" i="25"/>
  <c r="BL49" i="25"/>
  <c r="BJ49" i="25"/>
  <c r="BH49" i="25"/>
  <c r="BF49" i="25"/>
  <c r="BD49" i="25"/>
  <c r="BB49" i="25"/>
  <c r="AZ49" i="25"/>
  <c r="BU48" i="25"/>
  <c r="BS48" i="25"/>
  <c r="BQ48" i="25"/>
  <c r="BO48" i="25"/>
  <c r="BM48" i="25"/>
  <c r="BK48" i="25"/>
  <c r="BI48" i="25"/>
  <c r="BG48" i="25"/>
  <c r="BE48" i="25"/>
  <c r="BC48" i="25"/>
  <c r="BA48" i="25"/>
  <c r="AY48" i="25"/>
  <c r="BV47" i="25"/>
  <c r="BT47" i="25"/>
  <c r="BR47" i="25"/>
  <c r="BP47" i="25"/>
  <c r="BN47" i="25"/>
  <c r="BL47" i="25"/>
  <c r="BJ47" i="25"/>
  <c r="BH47" i="25"/>
  <c r="BF47" i="25"/>
  <c r="BD47" i="25"/>
  <c r="BB47" i="25"/>
  <c r="AZ47" i="25"/>
  <c r="AX47" i="25"/>
  <c r="BU46" i="25"/>
  <c r="BS46" i="25"/>
  <c r="BQ46" i="25"/>
  <c r="BO46" i="25"/>
  <c r="BM46" i="25"/>
  <c r="BK46" i="25"/>
  <c r="BI46" i="25"/>
  <c r="BG46" i="25"/>
  <c r="BE46" i="25"/>
  <c r="BC46" i="25"/>
  <c r="BA46" i="25"/>
  <c r="AY46" i="25"/>
  <c r="AW46" i="25"/>
  <c r="BV45" i="25"/>
  <c r="BT45" i="25"/>
  <c r="BR45" i="25"/>
  <c r="BP45" i="25"/>
  <c r="BN45" i="25"/>
  <c r="BL45" i="25"/>
  <c r="BJ45" i="25"/>
  <c r="BH45" i="25"/>
  <c r="BF45" i="25"/>
  <c r="BD45" i="25"/>
  <c r="BB45" i="25"/>
  <c r="AZ45" i="25"/>
  <c r="AX45" i="25"/>
  <c r="AV45" i="25"/>
  <c r="BU44" i="25"/>
  <c r="BS44" i="25"/>
  <c r="BQ44" i="25"/>
  <c r="BO44" i="25"/>
  <c r="BM44" i="25"/>
  <c r="BK44" i="25"/>
  <c r="BI44" i="25"/>
  <c r="BG44" i="25"/>
  <c r="BE44" i="25"/>
  <c r="BC44" i="25"/>
  <c r="BA44" i="25"/>
  <c r="AY44" i="25"/>
  <c r="AW44" i="25"/>
  <c r="AU44" i="25"/>
  <c r="L44" i="25" s="1"/>
  <c r="G37" i="25" s="1"/>
  <c r="BV43" i="25"/>
  <c r="BT43" i="25"/>
  <c r="BR43" i="25"/>
  <c r="BP43" i="25"/>
  <c r="BN43" i="25"/>
  <c r="BL43" i="25"/>
  <c r="BJ43" i="25"/>
  <c r="BH43" i="25"/>
  <c r="BF43" i="25"/>
  <c r="BD43" i="25"/>
  <c r="BB43" i="25"/>
  <c r="AZ43" i="25"/>
  <c r="AX43" i="25"/>
  <c r="AV43" i="25"/>
  <c r="AT43" i="25"/>
  <c r="AQ71" i="25"/>
  <c r="AP70" i="25"/>
  <c r="AQ72" i="25"/>
  <c r="AQ70" i="25"/>
  <c r="AP69" i="25"/>
  <c r="AN69" i="25"/>
  <c r="AQ68" i="25"/>
  <c r="AO68" i="25"/>
  <c r="AM68" i="25"/>
  <c r="AP67" i="25"/>
  <c r="AN67" i="25"/>
  <c r="AL67" i="25"/>
  <c r="AQ66" i="25"/>
  <c r="AO66" i="25"/>
  <c r="AM66" i="25"/>
  <c r="AK66" i="25"/>
  <c r="AP65" i="25"/>
  <c r="AN65" i="25"/>
  <c r="AL65" i="25"/>
  <c r="AJ65" i="25"/>
  <c r="AQ64" i="25"/>
  <c r="AO64" i="25"/>
  <c r="AM64" i="25"/>
  <c r="AK64" i="25"/>
  <c r="AI64" i="25"/>
  <c r="AP63" i="25"/>
  <c r="AN63" i="25"/>
  <c r="AL63" i="25"/>
  <c r="AJ63" i="25"/>
  <c r="AH63" i="25"/>
  <c r="AQ62" i="25"/>
  <c r="AO62" i="25"/>
  <c r="AM62" i="25"/>
  <c r="AK62" i="25"/>
  <c r="AI62" i="25"/>
  <c r="AG62" i="25"/>
  <c r="AP61" i="25"/>
  <c r="AN61" i="25"/>
  <c r="AL61" i="25"/>
  <c r="AJ61" i="25"/>
  <c r="AH61" i="25"/>
  <c r="AF61" i="25"/>
  <c r="AQ60" i="25"/>
  <c r="AO60" i="25"/>
  <c r="AM60" i="25"/>
  <c r="AK60" i="25"/>
  <c r="AI60" i="25"/>
  <c r="AG60" i="25"/>
  <c r="AE60" i="25"/>
  <c r="AP59" i="25"/>
  <c r="AN59" i="25"/>
  <c r="AL59" i="25"/>
  <c r="AJ59" i="25"/>
  <c r="AH59" i="25"/>
  <c r="AF59" i="25"/>
  <c r="AD59" i="25"/>
  <c r="AQ58" i="25"/>
  <c r="AO58" i="25"/>
  <c r="AM58" i="25"/>
  <c r="AK58" i="25"/>
  <c r="AI58" i="25"/>
  <c r="AG58" i="25"/>
  <c r="AE58" i="25"/>
  <c r="AC58" i="25"/>
  <c r="AP57" i="25"/>
  <c r="AN57" i="25"/>
  <c r="AL57" i="25"/>
  <c r="AJ57" i="25"/>
  <c r="AH57" i="25"/>
  <c r="AF57" i="25"/>
  <c r="AD57" i="25"/>
  <c r="AB57" i="25"/>
  <c r="AQ56" i="25"/>
  <c r="AO56" i="25"/>
  <c r="AM56" i="25"/>
  <c r="AK56" i="25"/>
  <c r="AI56" i="25"/>
  <c r="AG56" i="25"/>
  <c r="AE56" i="25"/>
  <c r="AC56" i="25"/>
  <c r="AA56" i="25"/>
  <c r="AP55" i="25"/>
  <c r="AN55" i="25"/>
  <c r="AL55" i="25"/>
  <c r="AJ55" i="25"/>
  <c r="AH55" i="25"/>
  <c r="AF55" i="25"/>
  <c r="AD55" i="25"/>
  <c r="AB55" i="25"/>
  <c r="Z55" i="25"/>
  <c r="AQ54" i="25"/>
  <c r="AO54" i="25"/>
  <c r="AM54" i="25"/>
  <c r="AK54" i="25"/>
  <c r="AI54" i="25"/>
  <c r="AG54" i="25"/>
  <c r="AE54" i="25"/>
  <c r="AC54" i="25"/>
  <c r="AA54" i="25"/>
  <c r="Y54" i="25"/>
  <c r="AP53" i="25"/>
  <c r="AN53" i="25"/>
  <c r="AL53" i="25"/>
  <c r="AJ53" i="25"/>
  <c r="AH53" i="25"/>
  <c r="AF53" i="25"/>
  <c r="AD53" i="25"/>
  <c r="AB53" i="25"/>
  <c r="Z53" i="25"/>
  <c r="X53" i="25"/>
  <c r="AQ52" i="25"/>
  <c r="AO52" i="25"/>
  <c r="AM52" i="25"/>
  <c r="AK52" i="25"/>
  <c r="AI52" i="25"/>
  <c r="AG52" i="25"/>
  <c r="AE52" i="25"/>
  <c r="AC52" i="25"/>
  <c r="AA52" i="25"/>
  <c r="Y52" i="25"/>
  <c r="W52" i="25"/>
  <c r="AP51" i="25"/>
  <c r="AN51" i="25"/>
  <c r="AL51" i="25"/>
  <c r="AJ51" i="25"/>
  <c r="AH51" i="25"/>
  <c r="AF51" i="25"/>
  <c r="AD51" i="25"/>
  <c r="AB51" i="25"/>
  <c r="Z51" i="25"/>
  <c r="X51" i="25"/>
  <c r="V51" i="25"/>
  <c r="AQ50" i="25"/>
  <c r="AO50" i="25"/>
  <c r="AM50" i="25"/>
  <c r="AK50" i="25"/>
  <c r="AI50" i="25"/>
  <c r="AG50" i="25"/>
  <c r="AE50" i="25"/>
  <c r="AC50" i="25"/>
  <c r="AA50" i="25"/>
  <c r="Y50" i="25"/>
  <c r="W50" i="25"/>
  <c r="U50" i="25"/>
  <c r="AP71" i="25"/>
  <c r="AO70" i="25"/>
  <c r="AO69" i="25"/>
  <c r="AN68" i="25"/>
  <c r="AQ67" i="25"/>
  <c r="AM67" i="25"/>
  <c r="AN66" i="25"/>
  <c r="AO65" i="25"/>
  <c r="AK65" i="25"/>
  <c r="AP64" i="25"/>
  <c r="AL64" i="25"/>
  <c r="AQ63" i="25"/>
  <c r="AM63" i="25"/>
  <c r="AI63" i="25"/>
  <c r="AN62" i="25"/>
  <c r="AJ62" i="25"/>
  <c r="AO61" i="25"/>
  <c r="AK61" i="25"/>
  <c r="AG61" i="25"/>
  <c r="AP60" i="25"/>
  <c r="AL60" i="25"/>
  <c r="AH60" i="25"/>
  <c r="AQ59" i="25"/>
  <c r="AM59" i="25"/>
  <c r="AI59" i="25"/>
  <c r="AE59" i="25"/>
  <c r="AN58" i="25"/>
  <c r="AJ58" i="25"/>
  <c r="AF58" i="25"/>
  <c r="AO57" i="25"/>
  <c r="AK57" i="25"/>
  <c r="AG57" i="25"/>
  <c r="AC57" i="25"/>
  <c r="AP56" i="25"/>
  <c r="AL56" i="25"/>
  <c r="AH56" i="25"/>
  <c r="AD56" i="25"/>
  <c r="AQ55" i="25"/>
  <c r="AM55" i="25"/>
  <c r="AI55" i="25"/>
  <c r="AE55" i="25"/>
  <c r="AA55" i="25"/>
  <c r="AN54" i="25"/>
  <c r="AJ54" i="25"/>
  <c r="AF54" i="25"/>
  <c r="AB54" i="25"/>
  <c r="AO53" i="25"/>
  <c r="AK53" i="25"/>
  <c r="AG53" i="25"/>
  <c r="AC53" i="25"/>
  <c r="Y53" i="25"/>
  <c r="AP52" i="25"/>
  <c r="AL52" i="25"/>
  <c r="AH52" i="25"/>
  <c r="AD52" i="25"/>
  <c r="Z52" i="25"/>
  <c r="AQ51" i="25"/>
  <c r="AM51" i="25"/>
  <c r="AI51" i="25"/>
  <c r="AE51" i="25"/>
  <c r="AA51" i="25"/>
  <c r="W51" i="25"/>
  <c r="AN50" i="25"/>
  <c r="AJ50" i="25"/>
  <c r="AF50" i="25"/>
  <c r="AB50" i="25"/>
  <c r="X50" i="25"/>
  <c r="AP49" i="25"/>
  <c r="AN49" i="25"/>
  <c r="AL49" i="25"/>
  <c r="AJ49" i="25"/>
  <c r="AH49" i="25"/>
  <c r="AF49" i="25"/>
  <c r="AD49" i="25"/>
  <c r="AB49" i="25"/>
  <c r="Z49" i="25"/>
  <c r="X49" i="25"/>
  <c r="V49" i="25"/>
  <c r="T49" i="25"/>
  <c r="AQ48" i="25"/>
  <c r="AO48" i="25"/>
  <c r="AM48" i="25"/>
  <c r="AK48" i="25"/>
  <c r="AI48" i="25"/>
  <c r="AG48" i="25"/>
  <c r="AE48" i="25"/>
  <c r="AC48" i="25"/>
  <c r="AA48" i="25"/>
  <c r="Y48" i="25"/>
  <c r="W48" i="25"/>
  <c r="U48" i="25"/>
  <c r="S48" i="25"/>
  <c r="AP47" i="25"/>
  <c r="AN47" i="25"/>
  <c r="AL47" i="25"/>
  <c r="AJ47" i="25"/>
  <c r="AH47" i="25"/>
  <c r="AF47" i="25"/>
  <c r="AD47" i="25"/>
  <c r="AB47" i="25"/>
  <c r="Z47" i="25"/>
  <c r="X47" i="25"/>
  <c r="V47" i="25"/>
  <c r="T47" i="25"/>
  <c r="R47" i="25"/>
  <c r="AQ46" i="25"/>
  <c r="AO46" i="25"/>
  <c r="AM46" i="25"/>
  <c r="AK46" i="25"/>
  <c r="AI46" i="25"/>
  <c r="AG46" i="25"/>
  <c r="AE46" i="25"/>
  <c r="AC46" i="25"/>
  <c r="AA46" i="25"/>
  <c r="Y46" i="25"/>
  <c r="W46" i="25"/>
  <c r="U46" i="25"/>
  <c r="S46" i="25"/>
  <c r="AP45" i="25"/>
  <c r="AN45" i="25"/>
  <c r="AL45" i="25"/>
  <c r="AJ45" i="25"/>
  <c r="AH45" i="25"/>
  <c r="AF45" i="25"/>
  <c r="AD45" i="25"/>
  <c r="AB45" i="25"/>
  <c r="Z45" i="25"/>
  <c r="X45" i="25"/>
  <c r="V45" i="25"/>
  <c r="T45" i="25"/>
  <c r="R45" i="25"/>
  <c r="P45" i="25"/>
  <c r="K45" i="25" s="1"/>
  <c r="H36" i="25" s="1"/>
  <c r="H35" i="25" s="1"/>
  <c r="H79" i="25" s="1"/>
  <c r="AQ44" i="25"/>
  <c r="AO44" i="25"/>
  <c r="AM44" i="25"/>
  <c r="AK44" i="25"/>
  <c r="AI44" i="25"/>
  <c r="AG44" i="25"/>
  <c r="AE44" i="25"/>
  <c r="AC44" i="25"/>
  <c r="AA44" i="25"/>
  <c r="Y44" i="25"/>
  <c r="W44" i="25"/>
  <c r="U44" i="25"/>
  <c r="S44" i="25"/>
  <c r="Q44" i="25"/>
  <c r="O44" i="25"/>
  <c r="AP43" i="25"/>
  <c r="AN43" i="25"/>
  <c r="AL43" i="25"/>
  <c r="AJ43" i="25"/>
  <c r="AH43" i="25"/>
  <c r="AF43" i="25"/>
  <c r="AD43" i="25"/>
  <c r="AB43" i="25"/>
  <c r="Z43" i="25"/>
  <c r="X43" i="25"/>
  <c r="V43" i="25"/>
  <c r="T43" i="25"/>
  <c r="R43" i="25"/>
  <c r="P43" i="25"/>
  <c r="K43" i="25" s="1"/>
  <c r="F36" i="25" s="1"/>
  <c r="N43" i="25"/>
  <c r="AQ69" i="25"/>
  <c r="AP68" i="25"/>
  <c r="AO67" i="25"/>
  <c r="AP66" i="25"/>
  <c r="AL66" i="25"/>
  <c r="AQ65" i="25"/>
  <c r="AM65" i="25"/>
  <c r="AN64" i="25"/>
  <c r="AJ64" i="25"/>
  <c r="AO63" i="25"/>
  <c r="AK63" i="25"/>
  <c r="AP62" i="25"/>
  <c r="AL62" i="25"/>
  <c r="AH62" i="25"/>
  <c r="AQ61" i="25"/>
  <c r="AM61" i="25"/>
  <c r="AI61" i="25"/>
  <c r="AN60" i="25"/>
  <c r="AJ60" i="25"/>
  <c r="AF60" i="25"/>
  <c r="AO59" i="25"/>
  <c r="AK59" i="25"/>
  <c r="AG59" i="25"/>
  <c r="AP58" i="25"/>
  <c r="AL58" i="25"/>
  <c r="AH58" i="25"/>
  <c r="AD58" i="25"/>
  <c r="AQ57" i="25"/>
  <c r="AM57" i="25"/>
  <c r="AI57" i="25"/>
  <c r="AE57" i="25"/>
  <c r="AN56" i="25"/>
  <c r="AJ56" i="25"/>
  <c r="AF56" i="25"/>
  <c r="AB56" i="25"/>
  <c r="AO55" i="25"/>
  <c r="AK55" i="25"/>
  <c r="AG55" i="25"/>
  <c r="AC55" i="25"/>
  <c r="AP54" i="25"/>
  <c r="AL54" i="25"/>
  <c r="AH54" i="25"/>
  <c r="AD54" i="25"/>
  <c r="Z54" i="25"/>
  <c r="AQ53" i="25"/>
  <c r="AM53" i="25"/>
  <c r="AI53" i="25"/>
  <c r="AE53" i="25"/>
  <c r="AA53" i="25"/>
  <c r="AN52" i="25"/>
  <c r="AJ52" i="25"/>
  <c r="AF52" i="25"/>
  <c r="AB52" i="25"/>
  <c r="X52" i="25"/>
  <c r="AO51" i="25"/>
  <c r="AK51" i="25"/>
  <c r="AG51" i="25"/>
  <c r="AC51" i="25"/>
  <c r="Y51" i="25"/>
  <c r="AP50" i="25"/>
  <c r="AL50" i="25"/>
  <c r="AH50" i="25"/>
  <c r="AD50" i="25"/>
  <c r="Z50" i="25"/>
  <c r="V50" i="25"/>
  <c r="AQ49" i="25"/>
  <c r="AO49" i="25"/>
  <c r="AM49" i="25"/>
  <c r="AK49" i="25"/>
  <c r="AI49" i="25"/>
  <c r="AG49" i="25"/>
  <c r="AE49" i="25"/>
  <c r="AC49" i="25"/>
  <c r="AA49" i="25"/>
  <c r="Y49" i="25"/>
  <c r="W49" i="25"/>
  <c r="U49" i="25"/>
  <c r="AP48" i="25"/>
  <c r="AN48" i="25"/>
  <c r="AL48" i="25"/>
  <c r="AJ48" i="25"/>
  <c r="AH48" i="25"/>
  <c r="AF48" i="25"/>
  <c r="AD48" i="25"/>
  <c r="AB48" i="25"/>
  <c r="Z48" i="25"/>
  <c r="X48" i="25"/>
  <c r="V48" i="25"/>
  <c r="T48" i="25"/>
  <c r="AQ47" i="25"/>
  <c r="AO47" i="25"/>
  <c r="AM47" i="25"/>
  <c r="AK47" i="25"/>
  <c r="AI47" i="25"/>
  <c r="AG47" i="25"/>
  <c r="AE47" i="25"/>
  <c r="AC47" i="25"/>
  <c r="AA47" i="25"/>
  <c r="Y47" i="25"/>
  <c r="W47" i="25"/>
  <c r="U47" i="25"/>
  <c r="S47" i="25"/>
  <c r="AP46" i="25"/>
  <c r="AN46" i="25"/>
  <c r="AL46" i="25"/>
  <c r="AJ46" i="25"/>
  <c r="AH46" i="25"/>
  <c r="AF46" i="25"/>
  <c r="AD46" i="25"/>
  <c r="AB46" i="25"/>
  <c r="Z46" i="25"/>
  <c r="X46" i="25"/>
  <c r="V46" i="25"/>
  <c r="T46" i="25"/>
  <c r="R46" i="25"/>
  <c r="AQ45" i="25"/>
  <c r="AO45" i="25"/>
  <c r="AM45" i="25"/>
  <c r="AK45" i="25"/>
  <c r="AI45" i="25"/>
  <c r="AG45" i="25"/>
  <c r="AE45" i="25"/>
  <c r="AC45" i="25"/>
  <c r="AA45" i="25"/>
  <c r="Y45" i="25"/>
  <c r="W45" i="25"/>
  <c r="U45" i="25"/>
  <c r="S45" i="25"/>
  <c r="Q45" i="25"/>
  <c r="AP44" i="25"/>
  <c r="AN44" i="25"/>
  <c r="AL44" i="25"/>
  <c r="AJ44" i="25"/>
  <c r="AH44" i="25"/>
  <c r="AF44" i="25"/>
  <c r="AD44" i="25"/>
  <c r="AB44" i="25"/>
  <c r="Z44" i="25"/>
  <c r="X44" i="25"/>
  <c r="V44" i="25"/>
  <c r="T44" i="25"/>
  <c r="R44" i="25"/>
  <c r="P44" i="25"/>
  <c r="K44" i="25" s="1"/>
  <c r="G36" i="25" s="1"/>
  <c r="G35" i="25" s="1"/>
  <c r="AQ43" i="25"/>
  <c r="AO43" i="25"/>
  <c r="AM43" i="25"/>
  <c r="AK43" i="25"/>
  <c r="AI43" i="25"/>
  <c r="AG43" i="25"/>
  <c r="AE43" i="25"/>
  <c r="AC43" i="25"/>
  <c r="AA43" i="25"/>
  <c r="Y43" i="25"/>
  <c r="W43" i="25"/>
  <c r="U43" i="25"/>
  <c r="S43" i="25"/>
  <c r="Q43" i="25"/>
  <c r="O43" i="25"/>
  <c r="AI104" i="25"/>
  <c r="AD15" i="33"/>
  <c r="K129" i="34" s="1"/>
  <c r="V15" i="33"/>
  <c r="N15" i="33"/>
  <c r="F15" i="33"/>
  <c r="F108" i="32"/>
  <c r="F22" i="33" s="1"/>
  <c r="G137" i="34" s="1"/>
  <c r="F107" i="32"/>
  <c r="I93" i="40"/>
  <c r="J92" i="40"/>
  <c r="X97" i="42"/>
  <c r="L98" i="42"/>
  <c r="L17" i="43" s="1"/>
  <c r="I140" i="44"/>
  <c r="AH104" i="16"/>
  <c r="AG104" i="25"/>
  <c r="M60" i="3" l="1"/>
  <c r="N60" i="3"/>
  <c r="O60" i="3" s="1"/>
  <c r="P60" i="3" s="1"/>
  <c r="Q60" i="3" s="1"/>
  <c r="R60" i="3" s="1"/>
  <c r="S60" i="3" s="1"/>
  <c r="T60" i="3" s="1"/>
  <c r="U60" i="3" s="1"/>
  <c r="V60" i="3" s="1"/>
  <c r="W60" i="3" s="1"/>
  <c r="X60" i="3" s="1"/>
  <c r="Y60" i="3" s="1"/>
  <c r="Z60" i="3" s="1"/>
  <c r="AA60" i="3" s="1"/>
  <c r="AB60" i="3" s="1"/>
  <c r="AC60" i="3" s="1"/>
  <c r="AD60" i="3" s="1"/>
  <c r="H53" i="3"/>
  <c r="I53" i="3" s="1"/>
  <c r="J53" i="3" s="1"/>
  <c r="K53" i="3" s="1"/>
  <c r="L53" i="3" s="1"/>
  <c r="M53" i="3" s="1"/>
  <c r="N53" i="3" s="1"/>
  <c r="O53" i="3" s="1"/>
  <c r="P53" i="3" s="1"/>
  <c r="Q53" i="3" s="1"/>
  <c r="R53" i="3" s="1"/>
  <c r="S53" i="3" s="1"/>
  <c r="T53" i="3" s="1"/>
  <c r="U53" i="3" s="1"/>
  <c r="V53" i="3" s="1"/>
  <c r="W53" i="3" s="1"/>
  <c r="X53" i="3" s="1"/>
  <c r="Y53" i="3" s="1"/>
  <c r="Z53" i="3" s="1"/>
  <c r="AA53" i="3" s="1"/>
  <c r="AB53" i="3" s="1"/>
  <c r="AC53" i="3" s="1"/>
  <c r="AD53" i="3" s="1"/>
  <c r="V71" i="16"/>
  <c r="U70" i="16"/>
  <c r="T69" i="16"/>
  <c r="S68" i="16"/>
  <c r="P65" i="16"/>
  <c r="K65" i="16" s="1"/>
  <c r="AB36" i="16" s="1"/>
  <c r="Q65" i="16"/>
  <c r="O64" i="16"/>
  <c r="N63" i="16"/>
  <c r="R67" i="16"/>
  <c r="W72" i="16"/>
  <c r="BS72" i="16"/>
  <c r="BK64" i="16"/>
  <c r="BC56" i="16"/>
  <c r="AT47" i="16"/>
  <c r="BR71" i="16"/>
  <c r="BJ63" i="16"/>
  <c r="BB55" i="16"/>
  <c r="BQ70" i="16"/>
  <c r="BI62" i="16"/>
  <c r="BA54" i="16"/>
  <c r="BN67" i="16"/>
  <c r="BF59" i="16"/>
  <c r="AX51" i="16"/>
  <c r="BP69" i="16"/>
  <c r="AZ53" i="16"/>
  <c r="BO68" i="16"/>
  <c r="AY52" i="16"/>
  <c r="BM66" i="16"/>
  <c r="AW50" i="16"/>
  <c r="BL65" i="16"/>
  <c r="AU48" i="16"/>
  <c r="L48" i="16" s="1"/>
  <c r="K37" i="16" s="1"/>
  <c r="BG60" i="16"/>
  <c r="AV48" i="16"/>
  <c r="BE58" i="16"/>
  <c r="BH61" i="16"/>
  <c r="BD57" i="16"/>
  <c r="AS46" i="16"/>
  <c r="BF68" i="16"/>
  <c r="AX60" i="16"/>
  <c r="BE67" i="16"/>
  <c r="AW59" i="16"/>
  <c r="BD66" i="16"/>
  <c r="AU57" i="16"/>
  <c r="L57" i="16" s="1"/>
  <c r="T37" i="16" s="1"/>
  <c r="BJ72" i="16"/>
  <c r="BB64" i="16"/>
  <c r="AS55" i="16"/>
  <c r="BI71" i="16"/>
  <c r="BA63" i="16"/>
  <c r="BH70" i="16"/>
  <c r="AZ62" i="16"/>
  <c r="AV57" i="16"/>
  <c r="BG69" i="16"/>
  <c r="AY61" i="16"/>
  <c r="AT56" i="16"/>
  <c r="BC65" i="16"/>
  <c r="AO71" i="16"/>
  <c r="AO72" i="16"/>
  <c r="AG64" i="16"/>
  <c r="Y56" i="16"/>
  <c r="P47" i="16"/>
  <c r="K47" i="16" s="1"/>
  <c r="J36" i="16" s="1"/>
  <c r="AN71" i="16"/>
  <c r="AF63" i="16"/>
  <c r="X55" i="16"/>
  <c r="N45" i="16"/>
  <c r="AM70" i="16"/>
  <c r="AE62" i="16"/>
  <c r="W54" i="16"/>
  <c r="O46" i="16"/>
  <c r="AL69" i="16"/>
  <c r="AD61" i="16"/>
  <c r="V53" i="16"/>
  <c r="AJ67" i="16"/>
  <c r="AB59" i="16"/>
  <c r="T51" i="16"/>
  <c r="AI66" i="16"/>
  <c r="AA58" i="16"/>
  <c r="S50" i="16"/>
  <c r="U52" i="16"/>
  <c r="Q47" i="16"/>
  <c r="R49" i="16"/>
  <c r="AK68" i="16"/>
  <c r="AH65" i="16"/>
  <c r="Z57" i="16"/>
  <c r="AC60" i="16"/>
  <c r="X66" i="16"/>
  <c r="O57" i="16"/>
  <c r="W65" i="16"/>
  <c r="N56" i="16"/>
  <c r="AD72" i="16"/>
  <c r="V64" i="16"/>
  <c r="Q58" i="16"/>
  <c r="AB70" i="16"/>
  <c r="T62" i="16"/>
  <c r="AA69" i="16"/>
  <c r="S61" i="16"/>
  <c r="Z68" i="16"/>
  <c r="R60" i="16"/>
  <c r="U63" i="16"/>
  <c r="P58" i="16"/>
  <c r="K58" i="16" s="1"/>
  <c r="U36" i="16" s="1"/>
  <c r="AC71" i="16"/>
  <c r="Y67" i="16"/>
  <c r="P64" i="16"/>
  <c r="K64" i="16" s="1"/>
  <c r="AA36" i="16" s="1"/>
  <c r="X72" i="16"/>
  <c r="O63" i="16"/>
  <c r="W71" i="16"/>
  <c r="N62" i="16"/>
  <c r="U69" i="16"/>
  <c r="T68" i="16"/>
  <c r="S67" i="16"/>
  <c r="V70" i="16"/>
  <c r="R66" i="16"/>
  <c r="Q64" i="16"/>
  <c r="BA69" i="16"/>
  <c r="AZ68" i="16"/>
  <c r="AY67" i="16"/>
  <c r="AV63" i="16"/>
  <c r="AW65" i="16"/>
  <c r="BD72" i="16"/>
  <c r="AU63" i="16"/>
  <c r="L63" i="16" s="1"/>
  <c r="Z37" i="16" s="1"/>
  <c r="BC71" i="16"/>
  <c r="AT62" i="16"/>
  <c r="BB70" i="16"/>
  <c r="AX66" i="16"/>
  <c r="AS61" i="16"/>
  <c r="BB72" i="16"/>
  <c r="AS63" i="16"/>
  <c r="BA71" i="16"/>
  <c r="AZ70" i="16"/>
  <c r="AX68" i="16"/>
  <c r="AW67" i="16"/>
  <c r="AU65" i="16"/>
  <c r="L65" i="16" s="1"/>
  <c r="AB37" i="16" s="1"/>
  <c r="AY69" i="16"/>
  <c r="AT64" i="16"/>
  <c r="AV65" i="16"/>
  <c r="N46" i="16"/>
  <c r="AE63" i="16"/>
  <c r="P48" i="16"/>
  <c r="K48" i="16" s="1"/>
  <c r="K36" i="16" s="1"/>
  <c r="AG65" i="16"/>
  <c r="S51" i="16"/>
  <c r="AI67" i="16"/>
  <c r="W55" i="16"/>
  <c r="AM71" i="16"/>
  <c r="Y57" i="16"/>
  <c r="AA59" i="16"/>
  <c r="AC61" i="16"/>
  <c r="AK69" i="16"/>
  <c r="Q48" i="16"/>
  <c r="AD62" i="16"/>
  <c r="U53" i="16"/>
  <c r="R50" i="16"/>
  <c r="AH66" i="16"/>
  <c r="AJ68" i="16"/>
  <c r="O47" i="16"/>
  <c r="AL70" i="16"/>
  <c r="T52" i="16"/>
  <c r="AN72" i="16"/>
  <c r="V54" i="16"/>
  <c r="X56" i="16"/>
  <c r="Z58" i="16"/>
  <c r="AB60" i="16"/>
  <c r="AF64" i="16"/>
  <c r="X69" i="16"/>
  <c r="O60" i="16"/>
  <c r="W68" i="16"/>
  <c r="N59" i="16"/>
  <c r="V67" i="16"/>
  <c r="U66" i="16"/>
  <c r="AA72" i="16"/>
  <c r="S64" i="16"/>
  <c r="Z71" i="16"/>
  <c r="R63" i="16"/>
  <c r="Q61" i="16"/>
  <c r="Y70" i="16"/>
  <c r="T65" i="16"/>
  <c r="P61" i="16"/>
  <c r="K61" i="16" s="1"/>
  <c r="X36" i="16" s="1"/>
  <c r="AW70" i="16"/>
  <c r="AU68" i="16"/>
  <c r="L68" i="16" s="1"/>
  <c r="AE37" i="16" s="1"/>
  <c r="AT67" i="16"/>
  <c r="AS66" i="16"/>
  <c r="AY72" i="16"/>
  <c r="AX71" i="16"/>
  <c r="AV68" i="16"/>
  <c r="BO71" i="16"/>
  <c r="BG63" i="16"/>
  <c r="AY55" i="16"/>
  <c r="BN70" i="16"/>
  <c r="BF62" i="16"/>
  <c r="AX54" i="16"/>
  <c r="BM69" i="16"/>
  <c r="BE61" i="16"/>
  <c r="AW53" i="16"/>
  <c r="BK67" i="16"/>
  <c r="BC59" i="16"/>
  <c r="AT50" i="16"/>
  <c r="BJ66" i="16"/>
  <c r="BB58" i="16"/>
  <c r="AS49" i="16"/>
  <c r="AV51" i="16"/>
  <c r="BI65" i="16"/>
  <c r="BA57" i="16"/>
  <c r="BP72" i="16"/>
  <c r="BL68" i="16"/>
  <c r="BH64" i="16"/>
  <c r="AZ56" i="16"/>
  <c r="AU51" i="16"/>
  <c r="L51" i="16" s="1"/>
  <c r="N37" i="16" s="1"/>
  <c r="BD60" i="16"/>
  <c r="U68" i="16"/>
  <c r="T67" i="16"/>
  <c r="S66" i="16"/>
  <c r="Q63" i="16"/>
  <c r="R65" i="16"/>
  <c r="X71" i="16"/>
  <c r="O62" i="16"/>
  <c r="W70" i="16"/>
  <c r="N61" i="16"/>
  <c r="Y72" i="16"/>
  <c r="V69" i="16"/>
  <c r="P63" i="16"/>
  <c r="K63" i="16" s="1"/>
  <c r="Z36" i="16" s="1"/>
  <c r="AG72" i="16"/>
  <c r="Y64" i="16"/>
  <c r="P55" i="16"/>
  <c r="K55" i="16" s="1"/>
  <c r="R36" i="16" s="1"/>
  <c r="AF71" i="16"/>
  <c r="X63" i="16"/>
  <c r="O54" i="16"/>
  <c r="AE70" i="16"/>
  <c r="W62" i="16"/>
  <c r="N53" i="16"/>
  <c r="AB67" i="16"/>
  <c r="T59" i="16"/>
  <c r="Z65" i="16"/>
  <c r="R57" i="16"/>
  <c r="V61" i="16"/>
  <c r="U60" i="16"/>
  <c r="S58" i="16"/>
  <c r="Q55" i="16"/>
  <c r="AD69" i="16"/>
  <c r="AC68" i="16"/>
  <c r="AA66" i="16"/>
  <c r="BD70" i="16"/>
  <c r="AU61" i="16"/>
  <c r="L61" i="16" s="1"/>
  <c r="X37" i="16" s="1"/>
  <c r="J54" i="18" s="1"/>
  <c r="BC69" i="16"/>
  <c r="AT60" i="16"/>
  <c r="BB68" i="16"/>
  <c r="AS59" i="16"/>
  <c r="AZ66" i="16"/>
  <c r="AV61" i="16"/>
  <c r="AY65" i="16"/>
  <c r="BF72" i="16"/>
  <c r="AX64" i="16"/>
  <c r="BE71" i="16"/>
  <c r="AW63" i="16"/>
  <c r="BA67" i="16"/>
  <c r="BM70" i="16"/>
  <c r="BE62" i="16"/>
  <c r="AW54" i="16"/>
  <c r="BL69" i="16"/>
  <c r="BD61" i="16"/>
  <c r="AU52" i="16"/>
  <c r="L52" i="16" s="1"/>
  <c r="O37" i="16" s="1"/>
  <c r="BK68" i="16"/>
  <c r="BC60" i="16"/>
  <c r="AT51" i="16"/>
  <c r="BH65" i="16"/>
  <c r="AZ57" i="16"/>
  <c r="BF63" i="16"/>
  <c r="AX55" i="16"/>
  <c r="BB59" i="16"/>
  <c r="BA58" i="16"/>
  <c r="BO72" i="16"/>
  <c r="AY56" i="16"/>
  <c r="BN71" i="16"/>
  <c r="BJ67" i="16"/>
  <c r="AS50" i="16"/>
  <c r="BI66" i="16"/>
  <c r="AV52" i="16"/>
  <c r="BG64" i="16"/>
  <c r="AS45" i="16"/>
  <c r="AT46" i="16"/>
  <c r="BB54" i="16"/>
  <c r="BR70" i="16"/>
  <c r="BD56" i="16"/>
  <c r="BT72" i="16"/>
  <c r="BF58" i="16"/>
  <c r="BJ62" i="16"/>
  <c r="AU47" i="16"/>
  <c r="L47" i="16" s="1"/>
  <c r="J37" i="16" s="1"/>
  <c r="BL64" i="16"/>
  <c r="AX50" i="16"/>
  <c r="BN66" i="16"/>
  <c r="BH60" i="16"/>
  <c r="BP68" i="16"/>
  <c r="BA53" i="16"/>
  <c r="BQ69" i="16"/>
  <c r="BE57" i="16"/>
  <c r="AV47" i="16"/>
  <c r="AZ52" i="16"/>
  <c r="BK63" i="16"/>
  <c r="BS71" i="16"/>
  <c r="AY51" i="16"/>
  <c r="BM65" i="16"/>
  <c r="BO67" i="16"/>
  <c r="AW49" i="16"/>
  <c r="BC55" i="16"/>
  <c r="BI61" i="16"/>
  <c r="BG59" i="16"/>
  <c r="S71" i="16"/>
  <c r="R70" i="16"/>
  <c r="P68" i="16"/>
  <c r="K68" i="16" s="1"/>
  <c r="AE36" i="16" s="1"/>
  <c r="N66" i="16"/>
  <c r="Q68" i="16"/>
  <c r="T72" i="16"/>
  <c r="O67" i="16"/>
  <c r="AI70" i="16"/>
  <c r="AA62" i="16"/>
  <c r="S54" i="16"/>
  <c r="AH69" i="16"/>
  <c r="Z61" i="16"/>
  <c r="R53" i="16"/>
  <c r="AG68" i="16"/>
  <c r="Y60" i="16"/>
  <c r="P51" i="16"/>
  <c r="K51" i="16" s="1"/>
  <c r="N36" i="16" s="1"/>
  <c r="N35" i="16" s="1"/>
  <c r="Q51" i="16"/>
  <c r="AD65" i="16"/>
  <c r="V57" i="16"/>
  <c r="AJ71" i="16"/>
  <c r="T55" i="16"/>
  <c r="AF67" i="16"/>
  <c r="O50" i="16"/>
  <c r="AB63" i="16"/>
  <c r="AE66" i="16"/>
  <c r="N49" i="16"/>
  <c r="AC64" i="16"/>
  <c r="X59" i="16"/>
  <c r="AK72" i="16"/>
  <c r="W58" i="16"/>
  <c r="U56" i="16"/>
  <c r="AX69" i="16"/>
  <c r="AW68" i="16"/>
  <c r="AU66" i="16"/>
  <c r="L66" i="16" s="1"/>
  <c r="AC37" i="16" s="1"/>
  <c r="AT65" i="16"/>
  <c r="BA72" i="16"/>
  <c r="AV66" i="16"/>
  <c r="AZ71" i="16"/>
  <c r="AY70" i="16"/>
  <c r="AS64" i="16"/>
  <c r="AI71" i="16"/>
  <c r="AA63" i="16"/>
  <c r="S55" i="16"/>
  <c r="AH70" i="16"/>
  <c r="Z62" i="16"/>
  <c r="R54" i="16"/>
  <c r="AG69" i="16"/>
  <c r="Y61" i="16"/>
  <c r="P52" i="16"/>
  <c r="K52" i="16" s="1"/>
  <c r="O36" i="16" s="1"/>
  <c r="O35" i="16" s="1"/>
  <c r="AE67" i="16"/>
  <c r="W59" i="16"/>
  <c r="N50" i="16"/>
  <c r="AD66" i="16"/>
  <c r="V58" i="16"/>
  <c r="Q52" i="16"/>
  <c r="AC65" i="16"/>
  <c r="U57" i="16"/>
  <c r="O51" i="16"/>
  <c r="AJ72" i="16"/>
  <c r="AB64" i="16"/>
  <c r="X60" i="16"/>
  <c r="AF68" i="16"/>
  <c r="T56" i="16"/>
  <c r="BU45" i="16"/>
  <c r="BP67" i="16"/>
  <c r="BH59" i="16"/>
  <c r="AZ51" i="16"/>
  <c r="BO66" i="16"/>
  <c r="BG58" i="16"/>
  <c r="AY50" i="16"/>
  <c r="BN65" i="16"/>
  <c r="BF57" i="16"/>
  <c r="AX49" i="16"/>
  <c r="BU72" i="16"/>
  <c r="BM64" i="16"/>
  <c r="BE56" i="16"/>
  <c r="AW48" i="16"/>
  <c r="BS70" i="16"/>
  <c r="BK62" i="16"/>
  <c r="BC54" i="16"/>
  <c r="AT45" i="16"/>
  <c r="BR69" i="16"/>
  <c r="BJ61" i="16"/>
  <c r="BB53" i="16"/>
  <c r="AS44" i="16"/>
  <c r="AU46" i="16"/>
  <c r="L46" i="16" s="1"/>
  <c r="I37" i="16" s="1"/>
  <c r="AV46" i="16"/>
  <c r="BT71" i="16"/>
  <c r="BQ68" i="16"/>
  <c r="BL63" i="16"/>
  <c r="BI60" i="16"/>
  <c r="BD55" i="16"/>
  <c r="BA52" i="16"/>
  <c r="BD71" i="16"/>
  <c r="AU62" i="16"/>
  <c r="L62" i="16" s="1"/>
  <c r="Y37" i="16" s="1"/>
  <c r="BC70" i="16"/>
  <c r="AT61" i="16"/>
  <c r="BB69" i="16"/>
  <c r="AS60" i="16"/>
  <c r="BA68" i="16"/>
  <c r="AV62" i="16"/>
  <c r="AY66" i="16"/>
  <c r="AX65" i="16"/>
  <c r="AW64" i="16"/>
  <c r="BE72" i="16"/>
  <c r="AZ67" i="16"/>
  <c r="Z35" i="25"/>
  <c r="Z79" i="25" s="1"/>
  <c r="Z9" i="26" s="1"/>
  <c r="Z12" i="26" s="1"/>
  <c r="AV55" i="16"/>
  <c r="BE65" i="16"/>
  <c r="AW57" i="16"/>
  <c r="BL72" i="16"/>
  <c r="BD64" i="16"/>
  <c r="AU55" i="16"/>
  <c r="L55" i="16" s="1"/>
  <c r="R37" i="16" s="1"/>
  <c r="I54" i="18" s="1"/>
  <c r="BK71" i="16"/>
  <c r="BC63" i="16"/>
  <c r="AT54" i="16"/>
  <c r="BI69" i="16"/>
  <c r="BA61" i="16"/>
  <c r="BH68" i="16"/>
  <c r="AZ60" i="16"/>
  <c r="BG67" i="16"/>
  <c r="AY59" i="16"/>
  <c r="AS53" i="16"/>
  <c r="BF66" i="16"/>
  <c r="BB62" i="16"/>
  <c r="BJ70" i="16"/>
  <c r="AX58" i="16"/>
  <c r="T70" i="16"/>
  <c r="S69" i="16"/>
  <c r="R68" i="16"/>
  <c r="O65" i="16"/>
  <c r="N64" i="16"/>
  <c r="V72" i="16"/>
  <c r="Q66" i="16"/>
  <c r="U71" i="16"/>
  <c r="P66" i="16"/>
  <c r="K66" i="16" s="1"/>
  <c r="AC36" i="16" s="1"/>
  <c r="AC35" i="16" s="1"/>
  <c r="AL71" i="16"/>
  <c r="AD63" i="16"/>
  <c r="V55" i="16"/>
  <c r="AK70" i="16"/>
  <c r="AJ69" i="16"/>
  <c r="AB61" i="16"/>
  <c r="T53" i="16"/>
  <c r="AG66" i="16"/>
  <c r="AM72" i="16"/>
  <c r="Y58" i="16"/>
  <c r="N47" i="16"/>
  <c r="AF65" i="16"/>
  <c r="AI68" i="16"/>
  <c r="X57" i="16"/>
  <c r="S52" i="16"/>
  <c r="AH67" i="16"/>
  <c r="W56" i="16"/>
  <c r="AE64" i="16"/>
  <c r="U54" i="16"/>
  <c r="AC62" i="16"/>
  <c r="R51" i="16"/>
  <c r="Q49" i="16"/>
  <c r="O48" i="16"/>
  <c r="AA60" i="16"/>
  <c r="P49" i="16"/>
  <c r="K49" i="16" s="1"/>
  <c r="L36" i="16" s="1"/>
  <c r="Z59" i="16"/>
  <c r="N44" i="16"/>
  <c r="Q46" i="16"/>
  <c r="AC59" i="16"/>
  <c r="AE61" i="16"/>
  <c r="P46" i="16"/>
  <c r="K46" i="16" s="1"/>
  <c r="I36" i="16" s="1"/>
  <c r="I35" i="16" s="1"/>
  <c r="AG63" i="16"/>
  <c r="U51" i="16"/>
  <c r="AK67" i="16"/>
  <c r="W53" i="16"/>
  <c r="AM69" i="16"/>
  <c r="Y55" i="16"/>
  <c r="S49" i="16"/>
  <c r="AA57" i="16"/>
  <c r="Z56" i="16"/>
  <c r="AP72" i="16"/>
  <c r="AD60" i="16"/>
  <c r="AI65" i="16"/>
  <c r="X54" i="16"/>
  <c r="AB58" i="16"/>
  <c r="AH64" i="16"/>
  <c r="O45" i="16"/>
  <c r="AF62" i="16"/>
  <c r="AJ66" i="16"/>
  <c r="R48" i="16"/>
  <c r="AL68" i="16"/>
  <c r="T50" i="16"/>
  <c r="AN70" i="16"/>
  <c r="V52" i="16"/>
  <c r="BC67" i="16"/>
  <c r="AT58" i="16"/>
  <c r="BB66" i="16"/>
  <c r="AS57" i="16"/>
  <c r="AV59" i="16"/>
  <c r="BA65" i="16"/>
  <c r="BG71" i="16"/>
  <c r="AY63" i="16"/>
  <c r="BF70" i="16"/>
  <c r="AX62" i="16"/>
  <c r="BE69" i="16"/>
  <c r="AW61" i="16"/>
  <c r="BH72" i="16"/>
  <c r="BD68" i="16"/>
  <c r="AU59" i="16"/>
  <c r="L59" i="16" s="1"/>
  <c r="V37" i="16" s="1"/>
  <c r="AZ64" i="16"/>
  <c r="Z72" i="16"/>
  <c r="R64" i="16"/>
  <c r="Y71" i="16"/>
  <c r="P62" i="16"/>
  <c r="K62" i="16" s="1"/>
  <c r="Y36" i="16" s="1"/>
  <c r="X70" i="16"/>
  <c r="O61" i="16"/>
  <c r="V68" i="16"/>
  <c r="Q62" i="16"/>
  <c r="U67" i="16"/>
  <c r="T66" i="16"/>
  <c r="W69" i="16"/>
  <c r="S65" i="16"/>
  <c r="N60" i="16"/>
  <c r="BA66" i="16"/>
  <c r="AV60" i="16"/>
  <c r="AZ65" i="16"/>
  <c r="BG72" i="16"/>
  <c r="AY64" i="16"/>
  <c r="BF71" i="16"/>
  <c r="AX63" i="16"/>
  <c r="BD69" i="16"/>
  <c r="AU60" i="16"/>
  <c r="L60" i="16" s="1"/>
  <c r="W37" i="16" s="1"/>
  <c r="BC68" i="16"/>
  <c r="AT59" i="16"/>
  <c r="AS58" i="16"/>
  <c r="BE70" i="16"/>
  <c r="AW62" i="16"/>
  <c r="BB67" i="16"/>
  <c r="BH67" i="16"/>
  <c r="AZ59" i="16"/>
  <c r="BG66" i="16"/>
  <c r="AY58" i="16"/>
  <c r="BF65" i="16"/>
  <c r="AX57" i="16"/>
  <c r="BK70" i="16"/>
  <c r="BC62" i="16"/>
  <c r="AT53" i="16"/>
  <c r="BI68" i="16"/>
  <c r="AV54" i="16"/>
  <c r="BE64" i="16"/>
  <c r="BA60" i="16"/>
  <c r="BD63" i="16"/>
  <c r="BB61" i="16"/>
  <c r="BM72" i="16"/>
  <c r="AW56" i="16"/>
  <c r="BJ69" i="16"/>
  <c r="BL71" i="16"/>
  <c r="AU54" i="16"/>
  <c r="L54" i="16" s="1"/>
  <c r="Q37" i="16" s="1"/>
  <c r="AS52" i="16"/>
  <c r="AY71" i="16"/>
  <c r="AX70" i="16"/>
  <c r="AW69" i="16"/>
  <c r="AT66" i="16"/>
  <c r="AS65" i="16"/>
  <c r="AV67" i="16"/>
  <c r="AZ72" i="16"/>
  <c r="AU67" i="16"/>
  <c r="L67" i="16" s="1"/>
  <c r="AD37" i="16" s="1"/>
  <c r="K54" i="18" s="1"/>
  <c r="BR72" i="16"/>
  <c r="BJ64" i="16"/>
  <c r="BB56" i="16"/>
  <c r="AS47" i="16"/>
  <c r="BQ71" i="16"/>
  <c r="BI63" i="16"/>
  <c r="BA55" i="16"/>
  <c r="BP70" i="16"/>
  <c r="BH62" i="16"/>
  <c r="AZ54" i="16"/>
  <c r="BN68" i="16"/>
  <c r="BF60" i="16"/>
  <c r="AX52" i="16"/>
  <c r="BM67" i="16"/>
  <c r="BE59" i="16"/>
  <c r="AW51" i="16"/>
  <c r="BL66" i="16"/>
  <c r="BD58" i="16"/>
  <c r="AU49" i="16"/>
  <c r="L49" i="16" s="1"/>
  <c r="L37" i="16" s="1"/>
  <c r="H54" i="18" s="1"/>
  <c r="BG61" i="16"/>
  <c r="BC57" i="16"/>
  <c r="AY53" i="16"/>
  <c r="AT48" i="16"/>
  <c r="AV49" i="16"/>
  <c r="BO69" i="16"/>
  <c r="BK65" i="16"/>
  <c r="BG68" i="16"/>
  <c r="AY60" i="16"/>
  <c r="BF67" i="16"/>
  <c r="AX59" i="16"/>
  <c r="BE66" i="16"/>
  <c r="AW58" i="16"/>
  <c r="BJ71" i="16"/>
  <c r="BB63" i="16"/>
  <c r="AS54" i="16"/>
  <c r="AZ61" i="16"/>
  <c r="AU56" i="16"/>
  <c r="L56" i="16" s="1"/>
  <c r="S37" i="16" s="1"/>
  <c r="BH69" i="16"/>
  <c r="BK72" i="16"/>
  <c r="AT55" i="16"/>
  <c r="BI70" i="16"/>
  <c r="AV56" i="16"/>
  <c r="BD65" i="16"/>
  <c r="BA62" i="16"/>
  <c r="BC64" i="16"/>
  <c r="AO69" i="16"/>
  <c r="AL66" i="16"/>
  <c r="AJ64" i="16"/>
  <c r="AL62" i="16"/>
  <c r="AG61" i="16"/>
  <c r="AO59" i="16"/>
  <c r="AL58" i="16"/>
  <c r="AK57" i="16"/>
  <c r="AJ56" i="16"/>
  <c r="AK55" i="16"/>
  <c r="AL54" i="16"/>
  <c r="AO53" i="16"/>
  <c r="Y53" i="16"/>
  <c r="AB52" i="16"/>
  <c r="AG51" i="16"/>
  <c r="AL50" i="16"/>
  <c r="V50" i="16"/>
  <c r="AC49" i="16"/>
  <c r="AJ48" i="16"/>
  <c r="T48" i="16"/>
  <c r="AC47" i="16"/>
  <c r="AL46" i="16"/>
  <c r="V46" i="16"/>
  <c r="AG45" i="16"/>
  <c r="Q45" i="16"/>
  <c r="AB44" i="16"/>
  <c r="AO43" i="16"/>
  <c r="Y43" i="16"/>
  <c r="AQ70" i="16"/>
  <c r="AN67" i="16"/>
  <c r="AL65" i="16"/>
  <c r="AN63" i="16"/>
  <c r="AI62" i="16"/>
  <c r="AQ60" i="16"/>
  <c r="AN59" i="16"/>
  <c r="AM58" i="16"/>
  <c r="AL57" i="16"/>
  <c r="AM56" i="16"/>
  <c r="AN55" i="16"/>
  <c r="AQ54" i="16"/>
  <c r="AA54" i="16"/>
  <c r="AD53" i="16"/>
  <c r="AI52" i="16"/>
  <c r="AN51" i="16"/>
  <c r="X51" i="16"/>
  <c r="AE50" i="16"/>
  <c r="AL49" i="16"/>
  <c r="V49" i="16"/>
  <c r="AE48" i="16"/>
  <c r="AN47" i="16"/>
  <c r="X47" i="16"/>
  <c r="Y46" i="16"/>
  <c r="R45" i="16"/>
  <c r="O44" i="16"/>
  <c r="AQ46" i="16"/>
  <c r="AJ45" i="16"/>
  <c r="AG44" i="16"/>
  <c r="AD43" i="16"/>
  <c r="AP68" i="16"/>
  <c r="AQ65" i="16"/>
  <c r="AQ63" i="16"/>
  <c r="AJ62" i="16"/>
  <c r="AP60" i="16"/>
  <c r="AM59" i="16"/>
  <c r="AJ58" i="16"/>
  <c r="AI57" i="16"/>
  <c r="AH56" i="16"/>
  <c r="AI55" i="16"/>
  <c r="AJ54" i="16"/>
  <c r="AM53" i="16"/>
  <c r="AP52" i="16"/>
  <c r="Z52" i="16"/>
  <c r="AE51" i="16"/>
  <c r="AJ50" i="16"/>
  <c r="AQ49" i="16"/>
  <c r="AA49" i="16"/>
  <c r="AH48" i="16"/>
  <c r="AQ47" i="16"/>
  <c r="AA47" i="16"/>
  <c r="AJ46" i="16"/>
  <c r="T46" i="16"/>
  <c r="AE45" i="16"/>
  <c r="AP44" i="16"/>
  <c r="Z44" i="16"/>
  <c r="AM43" i="16"/>
  <c r="W43" i="16"/>
  <c r="AO70" i="16"/>
  <c r="AL67" i="16"/>
  <c r="AJ65" i="16"/>
  <c r="AL63" i="16"/>
  <c r="AG62" i="16"/>
  <c r="AO60" i="16"/>
  <c r="AL59" i="16"/>
  <c r="AK58" i="16"/>
  <c r="AJ57" i="16"/>
  <c r="AK56" i="16"/>
  <c r="AL55" i="16"/>
  <c r="AO54" i="16"/>
  <c r="Y54" i="16"/>
  <c r="AB53" i="16"/>
  <c r="AG52" i="16"/>
  <c r="AL51" i="16"/>
  <c r="V51" i="16"/>
  <c r="AC50" i="16"/>
  <c r="AJ49" i="16"/>
  <c r="T49" i="16"/>
  <c r="AC48" i="16"/>
  <c r="AL47" i="16"/>
  <c r="V47" i="16"/>
  <c r="U46" i="16"/>
  <c r="AQ44" i="16"/>
  <c r="AN43" i="16"/>
  <c r="AM46" i="16"/>
  <c r="AF45" i="16"/>
  <c r="AC44" i="16"/>
  <c r="Z43" i="16"/>
  <c r="AN68" i="16"/>
  <c r="AO65" i="16"/>
  <c r="AO63" i="16"/>
  <c r="AH62" i="16"/>
  <c r="AN60" i="16"/>
  <c r="AK59" i="16"/>
  <c r="AH58" i="16"/>
  <c r="AG57" i="16"/>
  <c r="AF56" i="16"/>
  <c r="AG55" i="16"/>
  <c r="AH54" i="16"/>
  <c r="AK53" i="16"/>
  <c r="AN52" i="16"/>
  <c r="X52" i="16"/>
  <c r="AC51" i="16"/>
  <c r="AH50" i="16"/>
  <c r="AO49" i="16"/>
  <c r="Y49" i="16"/>
  <c r="AF48" i="16"/>
  <c r="AO47" i="16"/>
  <c r="Y47" i="16"/>
  <c r="AH46" i="16"/>
  <c r="R46" i="16"/>
  <c r="AC45" i="16"/>
  <c r="AN44" i="16"/>
  <c r="X44" i="16"/>
  <c r="AK43" i="16"/>
  <c r="U43" i="16"/>
  <c r="AP69" i="16"/>
  <c r="AQ66" i="16"/>
  <c r="AQ64" i="16"/>
  <c r="AJ63" i="16"/>
  <c r="AP61" i="16"/>
  <c r="AM60" i="16"/>
  <c r="AJ59" i="16"/>
  <c r="AI58" i="16"/>
  <c r="AH57" i="16"/>
  <c r="AI56" i="16"/>
  <c r="AJ55" i="16"/>
  <c r="AM54" i="16"/>
  <c r="AP53" i="16"/>
  <c r="Z53" i="16"/>
  <c r="AE52" i="16"/>
  <c r="AJ51" i="16"/>
  <c r="AQ50" i="16"/>
  <c r="AA50" i="16"/>
  <c r="AH49" i="16"/>
  <c r="AQ48" i="16"/>
  <c r="AA48" i="16"/>
  <c r="AJ47" i="16"/>
  <c r="T47" i="16"/>
  <c r="AP45" i="16"/>
  <c r="AM44" i="16"/>
  <c r="AJ43" i="16"/>
  <c r="AI46" i="16"/>
  <c r="AB45" i="16"/>
  <c r="Y44" i="16"/>
  <c r="AQ67" i="16"/>
  <c r="AM65" i="16"/>
  <c r="AM63" i="16"/>
  <c r="AQ61" i="16"/>
  <c r="AL60" i="16"/>
  <c r="AI59" i="16"/>
  <c r="AF58" i="16"/>
  <c r="AE57" i="16"/>
  <c r="AD56" i="16"/>
  <c r="AE55" i="16"/>
  <c r="AF54" i="16"/>
  <c r="AI53" i="16"/>
  <c r="AL52" i="16"/>
  <c r="AQ51" i="16"/>
  <c r="AA51" i="16"/>
  <c r="AF50" i="16"/>
  <c r="AM49" i="16"/>
  <c r="W49" i="16"/>
  <c r="AD48" i="16"/>
  <c r="AM47" i="16"/>
  <c r="W47" i="16"/>
  <c r="AF46" i="16"/>
  <c r="AQ45" i="16"/>
  <c r="AA45" i="16"/>
  <c r="AL44" i="16"/>
  <c r="V44" i="16"/>
  <c r="AI43" i="16"/>
  <c r="S43" i="16"/>
  <c r="AN69" i="16"/>
  <c r="AO66" i="16"/>
  <c r="AO64" i="16"/>
  <c r="AH63" i="16"/>
  <c r="AN61" i="16"/>
  <c r="AK60" i="16"/>
  <c r="AH59" i="16"/>
  <c r="AG58" i="16"/>
  <c r="AF57" i="16"/>
  <c r="AG56" i="16"/>
  <c r="AH55" i="16"/>
  <c r="AK54" i="16"/>
  <c r="AN53" i="16"/>
  <c r="X53" i="16"/>
  <c r="AC52" i="16"/>
  <c r="AH51" i="16"/>
  <c r="AO50" i="16"/>
  <c r="Y50" i="16"/>
  <c r="AF49" i="16"/>
  <c r="AO48" i="16"/>
  <c r="Y48" i="16"/>
  <c r="AH47" i="16"/>
  <c r="R47" i="16"/>
  <c r="AL45" i="16"/>
  <c r="AI44" i="16"/>
  <c r="AF43" i="16"/>
  <c r="AE46" i="16"/>
  <c r="X45" i="16"/>
  <c r="U44" i="16"/>
  <c r="R43" i="16"/>
  <c r="AQ71" i="16"/>
  <c r="AM67" i="16"/>
  <c r="AP64" i="16"/>
  <c r="AI63" i="16"/>
  <c r="AM61" i="16"/>
  <c r="AH60" i="16"/>
  <c r="AE59" i="16"/>
  <c r="AQ57" i="16"/>
  <c r="AP56" i="16"/>
  <c r="AQ55" i="16"/>
  <c r="AA55" i="16"/>
  <c r="AB54" i="16"/>
  <c r="AE53" i="16"/>
  <c r="AH52" i="16"/>
  <c r="AM51" i="16"/>
  <c r="W51" i="16"/>
  <c r="AB50" i="16"/>
  <c r="AI49" i="16"/>
  <c r="AP48" i="16"/>
  <c r="Z48" i="16"/>
  <c r="AI47" i="16"/>
  <c r="S47" i="16"/>
  <c r="AB46" i="16"/>
  <c r="AM45" i="16"/>
  <c r="W45" i="16"/>
  <c r="AH44" i="16"/>
  <c r="R44" i="16"/>
  <c r="AE43" i="16"/>
  <c r="O43" i="16"/>
  <c r="AO68" i="16"/>
  <c r="AK66" i="16"/>
  <c r="AK64" i="16"/>
  <c r="AO62" i="16"/>
  <c r="AJ61" i="16"/>
  <c r="AG60" i="16"/>
  <c r="AD59" i="16"/>
  <c r="AC58" i="16"/>
  <c r="AB57" i="16"/>
  <c r="AC56" i="16"/>
  <c r="AD55" i="16"/>
  <c r="AG54" i="16"/>
  <c r="AJ53" i="16"/>
  <c r="AO52" i="16"/>
  <c r="Y52" i="16"/>
  <c r="AD51" i="16"/>
  <c r="AK50" i="16"/>
  <c r="U50" i="16"/>
  <c r="AB49" i="16"/>
  <c r="AK48" i="16"/>
  <c r="U48" i="16"/>
  <c r="AD47" i="16"/>
  <c r="AK46" i="16"/>
  <c r="AD45" i="16"/>
  <c r="AA44" i="16"/>
  <c r="X43" i="16"/>
  <c r="W46" i="16"/>
  <c r="P45" i="16"/>
  <c r="K45" i="16" s="1"/>
  <c r="H36" i="16" s="1"/>
  <c r="AP43" i="16"/>
  <c r="AP70" i="16"/>
  <c r="AP66" i="16"/>
  <c r="AN64" i="16"/>
  <c r="AP62" i="16"/>
  <c r="AK61" i="16"/>
  <c r="AF60" i="16"/>
  <c r="AP58" i="16"/>
  <c r="AO57" i="16"/>
  <c r="AN56" i="16"/>
  <c r="AO55" i="16"/>
  <c r="AP54" i="16"/>
  <c r="Z54" i="16"/>
  <c r="AC53" i="16"/>
  <c r="AF52" i="16"/>
  <c r="AK51" i="16"/>
  <c r="AP50" i="16"/>
  <c r="Z50" i="16"/>
  <c r="AG49" i="16"/>
  <c r="AN48" i="16"/>
  <c r="X48" i="16"/>
  <c r="AG47" i="16"/>
  <c r="AP46" i="16"/>
  <c r="Z46" i="16"/>
  <c r="AK45" i="16"/>
  <c r="U45" i="16"/>
  <c r="AF44" i="16"/>
  <c r="P44" i="16"/>
  <c r="K44" i="16" s="1"/>
  <c r="G36" i="16" s="1"/>
  <c r="AC43" i="16"/>
  <c r="AQ72" i="16"/>
  <c r="AM68" i="16"/>
  <c r="AP65" i="16"/>
  <c r="AI64" i="16"/>
  <c r="AM62" i="16"/>
  <c r="AH61" i="16"/>
  <c r="AE60" i="16"/>
  <c r="AQ58" i="16"/>
  <c r="AP57" i="16"/>
  <c r="AQ56" i="16"/>
  <c r="AA56" i="16"/>
  <c r="AB55" i="16"/>
  <c r="AE54" i="16"/>
  <c r="AH53" i="16"/>
  <c r="AM52" i="16"/>
  <c r="W52" i="16"/>
  <c r="AB51" i="16"/>
  <c r="AI50" i="16"/>
  <c r="AP49" i="16"/>
  <c r="Z49" i="16"/>
  <c r="AI48" i="16"/>
  <c r="S48" i="16"/>
  <c r="AB47" i="16"/>
  <c r="AG46" i="16"/>
  <c r="Z45" i="16"/>
  <c r="W44" i="16"/>
  <c r="T43" i="16"/>
  <c r="S46" i="16"/>
  <c r="AO44" i="16"/>
  <c r="AL43" i="16"/>
  <c r="AO61" i="16"/>
  <c r="AC57" i="16"/>
  <c r="AG53" i="16"/>
  <c r="AD50" i="16"/>
  <c r="AK47" i="16"/>
  <c r="Y45" i="16"/>
  <c r="Q43" i="16"/>
  <c r="AQ62" i="16"/>
  <c r="AE58" i="16"/>
  <c r="AI54" i="16"/>
  <c r="AF51" i="16"/>
  <c r="AM48" i="16"/>
  <c r="AH45" i="16"/>
  <c r="T45" i="16"/>
  <c r="AQ69" i="16"/>
  <c r="AI61" i="16"/>
  <c r="AL56" i="16"/>
  <c r="AA53" i="16"/>
  <c r="X50" i="16"/>
  <c r="AE47" i="16"/>
  <c r="S45" i="16"/>
  <c r="AP71" i="16"/>
  <c r="AK62" i="16"/>
  <c r="AN57" i="16"/>
  <c r="AC54" i="16"/>
  <c r="Z51" i="16"/>
  <c r="AG48" i="16"/>
  <c r="V45" i="16"/>
  <c r="AK44" i="16"/>
  <c r="AO67" i="16"/>
  <c r="AJ60" i="16"/>
  <c r="AB56" i="16"/>
  <c r="AJ52" i="16"/>
  <c r="AK49" i="16"/>
  <c r="U47" i="16"/>
  <c r="AJ44" i="16"/>
  <c r="AQ68" i="16"/>
  <c r="AL61" i="16"/>
  <c r="AD57" i="16"/>
  <c r="AL53" i="16"/>
  <c r="AM50" i="16"/>
  <c r="W48" i="16"/>
  <c r="AE44" i="16"/>
  <c r="Q44" i="16"/>
  <c r="AN66" i="16"/>
  <c r="AQ59" i="16"/>
  <c r="AM55" i="16"/>
  <c r="AD52" i="16"/>
  <c r="AE49" i="16"/>
  <c r="AN46" i="16"/>
  <c r="AD44" i="16"/>
  <c r="AP67" i="16"/>
  <c r="AF61" i="16"/>
  <c r="AO56" i="16"/>
  <c r="AF53" i="16"/>
  <c r="AG50" i="16"/>
  <c r="AP47" i="16"/>
  <c r="S44" i="16"/>
  <c r="AH43" i="16"/>
  <c r="AK65" i="16"/>
  <c r="AG59" i="16"/>
  <c r="AC55" i="16"/>
  <c r="AO51" i="16"/>
  <c r="U49" i="16"/>
  <c r="AD46" i="16"/>
  <c r="T44" i="16"/>
  <c r="AM66" i="16"/>
  <c r="AI60" i="16"/>
  <c r="AE56" i="16"/>
  <c r="AQ52" i="16"/>
  <c r="W50" i="16"/>
  <c r="AF47" i="16"/>
  <c r="AB43" i="16"/>
  <c r="V43" i="16"/>
  <c r="AL64" i="16"/>
  <c r="AN58" i="16"/>
  <c r="AN54" i="16"/>
  <c r="AI51" i="16"/>
  <c r="AL48" i="16"/>
  <c r="X46" i="16"/>
  <c r="AQ43" i="16"/>
  <c r="AN65" i="16"/>
  <c r="AP59" i="16"/>
  <c r="AP55" i="16"/>
  <c r="AK52" i="16"/>
  <c r="AN49" i="16"/>
  <c r="Z47" i="16"/>
  <c r="P43" i="16"/>
  <c r="K43" i="16" s="1"/>
  <c r="F36" i="16" s="1"/>
  <c r="N43" i="16"/>
  <c r="AK63" i="16"/>
  <c r="AD58" i="16"/>
  <c r="AD54" i="16"/>
  <c r="Y51" i="16"/>
  <c r="AB48" i="16"/>
  <c r="AO45" i="16"/>
  <c r="AG43" i="16"/>
  <c r="AM64" i="16"/>
  <c r="AF59" i="16"/>
  <c r="AF55" i="16"/>
  <c r="AA52" i="16"/>
  <c r="AD49" i="16"/>
  <c r="AO46" i="16"/>
  <c r="AA46" i="16"/>
  <c r="V48" i="16"/>
  <c r="AC46" i="16"/>
  <c r="AO58" i="16"/>
  <c r="AI45" i="16"/>
  <c r="AN45" i="16"/>
  <c r="AN62" i="16"/>
  <c r="AA43" i="16"/>
  <c r="AP63" i="16"/>
  <c r="AM57" i="16"/>
  <c r="Z55" i="16"/>
  <c r="AN50" i="16"/>
  <c r="AQ53" i="16"/>
  <c r="AP51" i="16"/>
  <c r="X49" i="16"/>
  <c r="W67" i="16"/>
  <c r="N58" i="16"/>
  <c r="V66" i="16"/>
  <c r="Q60" i="16"/>
  <c r="U65" i="16"/>
  <c r="AA71" i="16"/>
  <c r="S63" i="16"/>
  <c r="Z70" i="16"/>
  <c r="R62" i="16"/>
  <c r="Y69" i="16"/>
  <c r="P60" i="16"/>
  <c r="K60" i="16" s="1"/>
  <c r="W36" i="16" s="1"/>
  <c r="W35" i="16" s="1"/>
  <c r="T64" i="16"/>
  <c r="O59" i="16"/>
  <c r="AB72" i="16"/>
  <c r="X68" i="16"/>
  <c r="AD68" i="16"/>
  <c r="V60" i="16"/>
  <c r="Q54" i="16"/>
  <c r="AC67" i="16"/>
  <c r="U59" i="16"/>
  <c r="AB66" i="16"/>
  <c r="T58" i="16"/>
  <c r="AH72" i="16"/>
  <c r="Z64" i="16"/>
  <c r="R56" i="16"/>
  <c r="AG71" i="16"/>
  <c r="Y63" i="16"/>
  <c r="P54" i="16"/>
  <c r="K54" i="16" s="1"/>
  <c r="Q36" i="16" s="1"/>
  <c r="Q35" i="16" s="1"/>
  <c r="Q79" i="16" s="1"/>
  <c r="Q9" i="17" s="1"/>
  <c r="Q12" i="17" s="1"/>
  <c r="AF70" i="16"/>
  <c r="X62" i="16"/>
  <c r="O53" i="16"/>
  <c r="AE69" i="16"/>
  <c r="AA65" i="16"/>
  <c r="W61" i="16"/>
  <c r="N52" i="16"/>
  <c r="S57" i="16"/>
  <c r="S70" i="16"/>
  <c r="R69" i="16"/>
  <c r="P67" i="16"/>
  <c r="K67" i="16" s="1"/>
  <c r="AD36" i="16" s="1"/>
  <c r="O66" i="16"/>
  <c r="Q67" i="16"/>
  <c r="U72" i="16"/>
  <c r="T71" i="16"/>
  <c r="N65" i="16"/>
  <c r="Q53" i="16"/>
  <c r="AB65" i="16"/>
  <c r="T57" i="16"/>
  <c r="AI72" i="16"/>
  <c r="AA64" i="16"/>
  <c r="S56" i="16"/>
  <c r="AH71" i="16"/>
  <c r="Z63" i="16"/>
  <c r="R55" i="16"/>
  <c r="AE68" i="16"/>
  <c r="W60" i="16"/>
  <c r="N51" i="16"/>
  <c r="U58" i="16"/>
  <c r="AG70" i="16"/>
  <c r="P53" i="16"/>
  <c r="K53" i="16" s="1"/>
  <c r="P36" i="16" s="1"/>
  <c r="AF69" i="16"/>
  <c r="O52" i="16"/>
  <c r="AC66" i="16"/>
  <c r="AD67" i="16"/>
  <c r="Y62" i="16"/>
  <c r="V59" i="16"/>
  <c r="X61" i="16"/>
  <c r="W66" i="16"/>
  <c r="N57" i="16"/>
  <c r="Q59" i="16"/>
  <c r="V65" i="16"/>
  <c r="AC72" i="16"/>
  <c r="U64" i="16"/>
  <c r="Z69" i="16"/>
  <c r="R61" i="16"/>
  <c r="O58" i="16"/>
  <c r="AB71" i="16"/>
  <c r="X67" i="16"/>
  <c r="AA70" i="16"/>
  <c r="Y68" i="16"/>
  <c r="T63" i="16"/>
  <c r="S62" i="16"/>
  <c r="P59" i="16"/>
  <c r="K59" i="16" s="1"/>
  <c r="V36" i="16" s="1"/>
  <c r="V35" i="16" s="1"/>
  <c r="BN69" i="16"/>
  <c r="BF61" i="16"/>
  <c r="AX53" i="16"/>
  <c r="BM68" i="16"/>
  <c r="BE60" i="16"/>
  <c r="AW52" i="16"/>
  <c r="BL67" i="16"/>
  <c r="BD59" i="16"/>
  <c r="AU50" i="16"/>
  <c r="L50" i="16" s="1"/>
  <c r="M37" i="16" s="1"/>
  <c r="BQ72" i="16"/>
  <c r="BI64" i="16"/>
  <c r="BA56" i="16"/>
  <c r="AV50" i="16"/>
  <c r="BG62" i="16"/>
  <c r="AY54" i="16"/>
  <c r="BC58" i="16"/>
  <c r="BB57" i="16"/>
  <c r="BP71" i="16"/>
  <c r="AZ55" i="16"/>
  <c r="BO70" i="16"/>
  <c r="BK66" i="16"/>
  <c r="AT49" i="16"/>
  <c r="BH63" i="16"/>
  <c r="BJ65" i="16"/>
  <c r="AS48" i="16"/>
  <c r="AC69" i="16"/>
  <c r="U61" i="16"/>
  <c r="AB68" i="16"/>
  <c r="T60" i="16"/>
  <c r="AA67" i="16"/>
  <c r="S59" i="16"/>
  <c r="Y65" i="16"/>
  <c r="P56" i="16"/>
  <c r="K56" i="16" s="1"/>
  <c r="S36" i="16" s="1"/>
  <c r="S35" i="16" s="1"/>
  <c r="AF72" i="16"/>
  <c r="X64" i="16"/>
  <c r="O55" i="16"/>
  <c r="AE71" i="16"/>
  <c r="W63" i="16"/>
  <c r="N54" i="16"/>
  <c r="Z66" i="16"/>
  <c r="V62" i="16"/>
  <c r="R58" i="16"/>
  <c r="Q56" i="16"/>
  <c r="AD70" i="16"/>
  <c r="BP43" i="16"/>
  <c r="AZ43" i="16"/>
  <c r="AS43" i="16"/>
  <c r="BE43" i="16"/>
  <c r="AU43" i="16"/>
  <c r="L43" i="16" s="1"/>
  <c r="F37" i="16" s="1"/>
  <c r="G54" i="18" s="1"/>
  <c r="BN43" i="16"/>
  <c r="AX43" i="16"/>
  <c r="AW43" i="16"/>
  <c r="BH44" i="16"/>
  <c r="BK43" i="16"/>
  <c r="BH43" i="16"/>
  <c r="BI43" i="16"/>
  <c r="BS43" i="16"/>
  <c r="BT43" i="16"/>
  <c r="BD43" i="16"/>
  <c r="BQ43" i="16"/>
  <c r="BR43" i="16"/>
  <c r="BB43" i="16"/>
  <c r="BU43" i="16"/>
  <c r="BA43" i="16"/>
  <c r="BO43" i="16"/>
  <c r="BV43" i="16"/>
  <c r="BF43" i="16"/>
  <c r="BM43" i="16"/>
  <c r="BL43" i="16"/>
  <c r="BG43" i="16"/>
  <c r="BJ43" i="16"/>
  <c r="AT43" i="16"/>
  <c r="AY43" i="16"/>
  <c r="AV43" i="16"/>
  <c r="BG45" i="16"/>
  <c r="AY45" i="16"/>
  <c r="AV44" i="16"/>
  <c r="BH46" i="16"/>
  <c r="BM47" i="16"/>
  <c r="BT48" i="16"/>
  <c r="BD50" i="16"/>
  <c r="BM51" i="16"/>
  <c r="BC53" i="16"/>
  <c r="BP54" i="16"/>
  <c r="BL56" i="16"/>
  <c r="BL58" i="16"/>
  <c r="BP60" i="16"/>
  <c r="BM63" i="16"/>
  <c r="BT66" i="16"/>
  <c r="BA44" i="16"/>
  <c r="BF45" i="16"/>
  <c r="BK46" i="16"/>
  <c r="BR47" i="16"/>
  <c r="BB49" i="16"/>
  <c r="BK50" i="16"/>
  <c r="BV51" i="16"/>
  <c r="BN53" i="16"/>
  <c r="BJ55" i="16"/>
  <c r="BJ57" i="16"/>
  <c r="BN59" i="16"/>
  <c r="BV61" i="16"/>
  <c r="BR65" i="16"/>
  <c r="BP44" i="16"/>
  <c r="BS45" i="16"/>
  <c r="BL46" i="16"/>
  <c r="BQ47" i="16"/>
  <c r="AY49" i="16"/>
  <c r="BH50" i="16"/>
  <c r="BQ51" i="16"/>
  <c r="BG53" i="16"/>
  <c r="BT54" i="16"/>
  <c r="BP56" i="16"/>
  <c r="BP58" i="16"/>
  <c r="BT60" i="16"/>
  <c r="BQ63" i="16"/>
  <c r="BQ67" i="16"/>
  <c r="BE44" i="16"/>
  <c r="BJ45" i="16"/>
  <c r="BO46" i="16"/>
  <c r="BV47" i="16"/>
  <c r="BF49" i="16"/>
  <c r="BO50" i="16"/>
  <c r="BE52" i="16"/>
  <c r="BR53" i="16"/>
  <c r="BN55" i="16"/>
  <c r="BN57" i="16"/>
  <c r="BR59" i="16"/>
  <c r="BO62" i="16"/>
  <c r="BV65" i="16"/>
  <c r="AZ44" i="16"/>
  <c r="BK45" i="16"/>
  <c r="BP46" i="16"/>
  <c r="BU47" i="16"/>
  <c r="BC49" i="16"/>
  <c r="BL50" i="16"/>
  <c r="BU51" i="16"/>
  <c r="BK53" i="16"/>
  <c r="BE55" i="16"/>
  <c r="BT56" i="16"/>
  <c r="BT58" i="16"/>
  <c r="BK61" i="16"/>
  <c r="BU63" i="16"/>
  <c r="BU67" i="16"/>
  <c r="BI44" i="16"/>
  <c r="BN45" i="16"/>
  <c r="BS46" i="16"/>
  <c r="BA48" i="16"/>
  <c r="BJ49" i="16"/>
  <c r="BS50" i="16"/>
  <c r="BI52" i="16"/>
  <c r="BV53" i="16"/>
  <c r="BR55" i="16"/>
  <c r="BR57" i="16"/>
  <c r="BV59" i="16"/>
  <c r="BS62" i="16"/>
  <c r="BS66" i="16"/>
  <c r="AU45" i="16"/>
  <c r="L45" i="16" s="1"/>
  <c r="H37" i="16" s="1"/>
  <c r="AW47" i="16"/>
  <c r="BD48" i="16"/>
  <c r="BK49" i="16"/>
  <c r="BT50" i="16"/>
  <c r="BH52" i="16"/>
  <c r="BT44" i="16"/>
  <c r="BA47" i="16"/>
  <c r="BH48" i="16"/>
  <c r="BO49" i="16"/>
  <c r="BA51" i="16"/>
  <c r="BL52" i="16"/>
  <c r="BD54" i="16"/>
  <c r="BQ55" i="16"/>
  <c r="BO57" i="16"/>
  <c r="BQ59" i="16"/>
  <c r="BL62" i="16"/>
  <c r="BO65" i="16"/>
  <c r="BT70" i="16"/>
  <c r="BU44" i="16"/>
  <c r="AY46" i="16"/>
  <c r="BF47" i="16"/>
  <c r="BM48" i="16"/>
  <c r="BV49" i="16"/>
  <c r="BJ51" i="16"/>
  <c r="BU52" i="16"/>
  <c r="BO54" i="16"/>
  <c r="BM56" i="16"/>
  <c r="BO58" i="16"/>
  <c r="BU60" i="16"/>
  <c r="BV63" i="16"/>
  <c r="BU68" i="16"/>
  <c r="BL44" i="16"/>
  <c r="AZ46" i="16"/>
  <c r="BE47" i="16"/>
  <c r="BL48" i="16"/>
  <c r="BS49" i="16"/>
  <c r="BE51" i="16"/>
  <c r="BP52" i="16"/>
  <c r="AX46" i="16"/>
  <c r="AZ48" i="16"/>
  <c r="BO53" i="16"/>
  <c r="BG57" i="16"/>
  <c r="BO61" i="16"/>
  <c r="BT68" i="16"/>
  <c r="BR45" i="16"/>
  <c r="BE48" i="16"/>
  <c r="BB51" i="16"/>
  <c r="BG54" i="16"/>
  <c r="BV57" i="16"/>
  <c r="BN63" i="16"/>
  <c r="AW45" i="16"/>
  <c r="BC45" i="16"/>
  <c r="BP48" i="16"/>
  <c r="BS53" i="16"/>
  <c r="BK57" i="16"/>
  <c r="BS61" i="16"/>
  <c r="BS69" i="16"/>
  <c r="BV45" i="16"/>
  <c r="BI48" i="16"/>
  <c r="BF51" i="16"/>
  <c r="BK54" i="16"/>
  <c r="BK58" i="16"/>
  <c r="BR63" i="16"/>
  <c r="BV44" i="16"/>
  <c r="BD44" i="16"/>
  <c r="BG49" i="16"/>
  <c r="BH54" i="16"/>
  <c r="BS57" i="16"/>
  <c r="BP62" i="16"/>
  <c r="BU71" i="16"/>
  <c r="BC46" i="16"/>
  <c r="BQ48" i="16"/>
  <c r="BN51" i="16"/>
  <c r="BS54" i="16"/>
  <c r="BS58" i="16"/>
  <c r="BQ64" i="16"/>
  <c r="BN44" i="16"/>
  <c r="AZ50" i="16"/>
  <c r="BL54" i="16"/>
  <c r="BH58" i="16"/>
  <c r="BT62" i="16"/>
  <c r="AW44" i="16"/>
  <c r="BG46" i="16"/>
  <c r="BU48" i="16"/>
  <c r="BR51" i="16"/>
  <c r="BF55" i="16"/>
  <c r="BJ59" i="16"/>
  <c r="BU64" i="16"/>
  <c r="BF44" i="16"/>
  <c r="BD46" i="16"/>
  <c r="BI51" i="16"/>
  <c r="BM55" i="16"/>
  <c r="BM59" i="16"/>
  <c r="BT64" i="16"/>
  <c r="BQ44" i="16"/>
  <c r="BB47" i="16"/>
  <c r="BR49" i="16"/>
  <c r="BQ52" i="16"/>
  <c r="BI56" i="16"/>
  <c r="BQ60" i="16"/>
  <c r="BV67" i="16"/>
  <c r="BT46" i="16"/>
  <c r="BD52" i="16"/>
  <c r="BU55" i="16"/>
  <c r="BU59" i="16"/>
  <c r="BS65" i="16"/>
  <c r="AX45" i="16"/>
  <c r="BJ47" i="16"/>
  <c r="BC50" i="16"/>
  <c r="BF53" i="16"/>
  <c r="BQ56" i="16"/>
  <c r="BN61" i="16"/>
  <c r="BV69" i="16"/>
  <c r="BM45" i="16"/>
  <c r="BI55" i="16"/>
  <c r="AX47" i="16"/>
  <c r="BM60" i="16"/>
  <c r="AX44" i="16"/>
  <c r="BC47" i="16"/>
  <c r="BJ48" i="16"/>
  <c r="BQ49" i="16"/>
  <c r="BC51" i="16"/>
  <c r="BN52" i="16"/>
  <c r="BF54" i="16"/>
  <c r="BS55" i="16"/>
  <c r="BQ57" i="16"/>
  <c r="BS59" i="16"/>
  <c r="BN62" i="16"/>
  <c r="BQ65" i="16"/>
  <c r="BH56" i="16"/>
  <c r="BN47" i="16"/>
  <c r="BR61" i="16"/>
  <c r="BI59" i="16"/>
  <c r="BN49" i="16"/>
  <c r="BR67" i="16"/>
  <c r="BF46" i="16"/>
  <c r="BK47" i="16"/>
  <c r="BR48" i="16"/>
  <c r="BB50" i="16"/>
  <c r="BK51" i="16"/>
  <c r="BV52" i="16"/>
  <c r="BN54" i="16"/>
  <c r="BJ56" i="16"/>
  <c r="BJ58" i="16"/>
  <c r="BN60" i="16"/>
  <c r="BV62" i="16"/>
  <c r="BL60" i="16"/>
  <c r="BG50" i="16"/>
  <c r="BV71" i="16"/>
  <c r="BO45" i="16"/>
  <c r="BP64" i="16"/>
  <c r="BM52" i="16"/>
  <c r="BI47" i="16"/>
  <c r="BP66" i="16"/>
  <c r="BJ53" i="16"/>
  <c r="BP50" i="16"/>
  <c r="BM44" i="16"/>
  <c r="BV55" i="16"/>
  <c r="BT52" i="16"/>
  <c r="BJ46" i="16"/>
  <c r="AX48" i="16"/>
  <c r="BM49" i="16"/>
  <c r="BO51" i="16"/>
  <c r="BM53" i="16"/>
  <c r="BO55" i="16"/>
  <c r="BN58" i="16"/>
  <c r="BM61" i="16"/>
  <c r="BV64" i="16"/>
  <c r="BV70" i="16"/>
  <c r="BS44" i="16"/>
  <c r="AW46" i="16"/>
  <c r="BD47" i="16"/>
  <c r="BK48" i="16"/>
  <c r="BT49" i="16"/>
  <c r="BH51" i="16"/>
  <c r="BS52" i="16"/>
  <c r="BM54" i="16"/>
  <c r="BK56" i="16"/>
  <c r="BM58" i="16"/>
  <c r="BS60" i="16"/>
  <c r="BT63" i="16"/>
  <c r="BS68" i="16"/>
  <c r="BB44" i="16"/>
  <c r="BN48" i="16"/>
  <c r="BF52" i="16"/>
  <c r="BR56" i="16"/>
  <c r="BR62" i="16"/>
  <c r="AY44" i="16"/>
  <c r="BD45" i="16"/>
  <c r="BP47" i="16"/>
  <c r="BT51" i="16"/>
  <c r="BH55" i="16"/>
  <c r="BL59" i="16"/>
  <c r="BP65" i="16"/>
  <c r="AY47" i="16"/>
  <c r="BR54" i="16"/>
  <c r="BS67" i="16"/>
  <c r="BT47" i="16"/>
  <c r="BC52" i="16"/>
  <c r="BP59" i="16"/>
  <c r="BB45" i="16"/>
  <c r="BN46" i="16"/>
  <c r="BB48" i="16"/>
  <c r="BU49" i="16"/>
  <c r="BS51" i="16"/>
  <c r="BQ53" i="16"/>
  <c r="BF56" i="16"/>
  <c r="BR58" i="16"/>
  <c r="BQ61" i="16"/>
  <c r="BU65" i="16"/>
  <c r="BV72" i="16"/>
  <c r="AV45" i="16"/>
  <c r="BA46" i="16"/>
  <c r="BH47" i="16"/>
  <c r="BO48" i="16"/>
  <c r="BA50" i="16"/>
  <c r="BL51" i="16"/>
  <c r="BD53" i="16"/>
  <c r="BQ54" i="16"/>
  <c r="BO56" i="16"/>
  <c r="BQ58" i="16"/>
  <c r="BL61" i="16"/>
  <c r="BO64" i="16"/>
  <c r="BT69" i="16"/>
  <c r="AT44" i="16"/>
  <c r="BK59" i="16"/>
  <c r="BI46" i="16"/>
  <c r="BL53" i="16"/>
  <c r="BT61" i="16"/>
  <c r="BN50" i="16"/>
  <c r="BO59" i="16"/>
  <c r="BH45" i="16"/>
  <c r="BM50" i="16"/>
  <c r="BL57" i="16"/>
  <c r="BT65" i="16"/>
  <c r="BU56" i="16"/>
  <c r="BR46" i="16"/>
  <c r="BF48" i="16"/>
  <c r="BF50" i="16"/>
  <c r="BB52" i="16"/>
  <c r="BU53" i="16"/>
  <c r="BN56" i="16"/>
  <c r="BV58" i="16"/>
  <c r="BU61" i="16"/>
  <c r="BR66" i="16"/>
  <c r="AU44" i="16"/>
  <c r="L44" i="16" s="1"/>
  <c r="G37" i="16" s="1"/>
  <c r="AZ45" i="16"/>
  <c r="BE46" i="16"/>
  <c r="BL47" i="16"/>
  <c r="BS48" i="16"/>
  <c r="BE50" i="16"/>
  <c r="BP51" i="16"/>
  <c r="BH53" i="16"/>
  <c r="BU54" i="16"/>
  <c r="BS56" i="16"/>
  <c r="BU58" i="16"/>
  <c r="BP61" i="16"/>
  <c r="BS64" i="16"/>
  <c r="BU70" i="16"/>
  <c r="BC43" i="16"/>
  <c r="BJ50" i="16"/>
  <c r="BI50" i="16"/>
  <c r="BJ52" i="16"/>
  <c r="BO63" i="16"/>
  <c r="BM46" i="16"/>
  <c r="BP53" i="16"/>
  <c r="BM62" i="16"/>
  <c r="BE45" i="16"/>
  <c r="BV46" i="16"/>
  <c r="BJ54" i="16"/>
  <c r="BV66" i="16"/>
  <c r="AZ49" i="16"/>
  <c r="BH57" i="16"/>
  <c r="BQ45" i="16"/>
  <c r="BV48" i="16"/>
  <c r="BV56" i="16"/>
  <c r="BC44" i="16"/>
  <c r="BD49" i="16"/>
  <c r="BL55" i="16"/>
  <c r="BI45" i="16"/>
  <c r="BG47" i="16"/>
  <c r="BA49" i="16"/>
  <c r="BR50" i="16"/>
  <c r="BR52" i="16"/>
  <c r="BV54" i="16"/>
  <c r="BI57" i="16"/>
  <c r="BJ60" i="16"/>
  <c r="BS63" i="16"/>
  <c r="BR68" i="16"/>
  <c r="BG44" i="16"/>
  <c r="BL45" i="16"/>
  <c r="BQ46" i="16"/>
  <c r="AY48" i="16"/>
  <c r="BH49" i="16"/>
  <c r="BQ50" i="16"/>
  <c r="BG52" i="16"/>
  <c r="BT53" i="16"/>
  <c r="BP55" i="16"/>
  <c r="BP57" i="16"/>
  <c r="BT59" i="16"/>
  <c r="BQ62" i="16"/>
  <c r="BQ66" i="16"/>
  <c r="BA45" i="16"/>
  <c r="BB46" i="16"/>
  <c r="BI49" i="16"/>
  <c r="BI53" i="16"/>
  <c r="BU57" i="16"/>
  <c r="BV60" i="16"/>
  <c r="BU69" i="16"/>
  <c r="BT45" i="16"/>
  <c r="BG48" i="16"/>
  <c r="BD51" i="16"/>
  <c r="BI54" i="16"/>
  <c r="BI58" i="16"/>
  <c r="BP63" i="16"/>
  <c r="BJ44" i="16"/>
  <c r="BO47" i="16"/>
  <c r="BE49" i="16"/>
  <c r="BV50" i="16"/>
  <c r="BE53" i="16"/>
  <c r="BG55" i="16"/>
  <c r="BM57" i="16"/>
  <c r="BR60" i="16"/>
  <c r="BN64" i="16"/>
  <c r="BV68" i="16"/>
  <c r="BK44" i="16"/>
  <c r="BP45" i="16"/>
  <c r="BU46" i="16"/>
  <c r="BC48" i="16"/>
  <c r="BL49" i="16"/>
  <c r="BU50" i="16"/>
  <c r="BK52" i="16"/>
  <c r="BE54" i="16"/>
  <c r="BT55" i="16"/>
  <c r="BT57" i="16"/>
  <c r="BK60" i="16"/>
  <c r="BU62" i="16"/>
  <c r="BU66" i="16"/>
  <c r="BR44" i="16"/>
  <c r="BS47" i="16"/>
  <c r="BG51" i="16"/>
  <c r="BK55" i="16"/>
  <c r="BR64" i="16"/>
  <c r="BO44" i="16"/>
  <c r="AZ47" i="16"/>
  <c r="BP49" i="16"/>
  <c r="BO52" i="16"/>
  <c r="BG56" i="16"/>
  <c r="BO60" i="16"/>
  <c r="BT67" i="16"/>
  <c r="Z67" i="16"/>
  <c r="R59" i="16"/>
  <c r="Y66" i="16"/>
  <c r="P57" i="16"/>
  <c r="K57" i="16" s="1"/>
  <c r="T36" i="16" s="1"/>
  <c r="T35" i="16" s="1"/>
  <c r="T79" i="16" s="1"/>
  <c r="T105" i="16" s="1"/>
  <c r="Q57" i="16"/>
  <c r="X65" i="16"/>
  <c r="O56" i="16"/>
  <c r="AC70" i="16"/>
  <c r="U62" i="16"/>
  <c r="S60" i="16"/>
  <c r="AE72" i="16"/>
  <c r="N55" i="16"/>
  <c r="AD71" i="16"/>
  <c r="AA68" i="16"/>
  <c r="AB69" i="16"/>
  <c r="W64" i="16"/>
  <c r="V63" i="16"/>
  <c r="T61" i="16"/>
  <c r="BB65" i="16"/>
  <c r="AS56" i="16"/>
  <c r="BI72" i="16"/>
  <c r="BA64" i="16"/>
  <c r="AV58" i="16"/>
  <c r="BH71" i="16"/>
  <c r="AZ63" i="16"/>
  <c r="BE68" i="16"/>
  <c r="AW60" i="16"/>
  <c r="AT57" i="16"/>
  <c r="BC66" i="16"/>
  <c r="BG70" i="16"/>
  <c r="BF69" i="16"/>
  <c r="BD67" i="16"/>
  <c r="AY62" i="16"/>
  <c r="AU58" i="16"/>
  <c r="L58" i="16" s="1"/>
  <c r="U37" i="16" s="1"/>
  <c r="AX61" i="16"/>
  <c r="BH66" i="16"/>
  <c r="AZ58" i="16"/>
  <c r="AV53" i="16"/>
  <c r="BG65" i="16"/>
  <c r="AY57" i="16"/>
  <c r="BN72" i="16"/>
  <c r="BF64" i="16"/>
  <c r="AX56" i="16"/>
  <c r="BL70" i="16"/>
  <c r="BD62" i="16"/>
  <c r="AU53" i="16"/>
  <c r="L53" i="16" s="1"/>
  <c r="P37" i="16" s="1"/>
  <c r="BK69" i="16"/>
  <c r="BC61" i="16"/>
  <c r="AT52" i="16"/>
  <c r="BJ68" i="16"/>
  <c r="BB60" i="16"/>
  <c r="AS51" i="16"/>
  <c r="BE63" i="16"/>
  <c r="BA59" i="16"/>
  <c r="AW55" i="16"/>
  <c r="BM71" i="16"/>
  <c r="BI67" i="16"/>
  <c r="BC72" i="16"/>
  <c r="AT63" i="16"/>
  <c r="BB71" i="16"/>
  <c r="AS62" i="16"/>
  <c r="BA70" i="16"/>
  <c r="AV64" i="16"/>
  <c r="AZ69" i="16"/>
  <c r="AX67" i="16"/>
  <c r="AW66" i="16"/>
  <c r="AY68" i="16"/>
  <c r="AU64" i="16"/>
  <c r="L64" i="16" s="1"/>
  <c r="AA37" i="16" s="1"/>
  <c r="AJ70" i="16"/>
  <c r="AB62" i="16"/>
  <c r="T54" i="16"/>
  <c r="AI69" i="16"/>
  <c r="AA61" i="16"/>
  <c r="S53" i="16"/>
  <c r="AH68" i="16"/>
  <c r="Z60" i="16"/>
  <c r="R52" i="16"/>
  <c r="AF66" i="16"/>
  <c r="X58" i="16"/>
  <c r="O49" i="16"/>
  <c r="AE65" i="16"/>
  <c r="W57" i="16"/>
  <c r="N48" i="16"/>
  <c r="AL72" i="16"/>
  <c r="AD64" i="16"/>
  <c r="V56" i="16"/>
  <c r="Q50" i="16"/>
  <c r="AG67" i="16"/>
  <c r="AC63" i="16"/>
  <c r="Y59" i="16"/>
  <c r="U55" i="16"/>
  <c r="P50" i="16"/>
  <c r="K50" i="16" s="1"/>
  <c r="M36" i="16" s="1"/>
  <c r="M35" i="16" s="1"/>
  <c r="AK71" i="16"/>
  <c r="T17" i="17"/>
  <c r="J140" i="44"/>
  <c r="H136" i="44"/>
  <c r="G129" i="34"/>
  <c r="AC16" i="33"/>
  <c r="AA16" i="33"/>
  <c r="Y16" i="33"/>
  <c r="W16" i="33"/>
  <c r="U16" i="33"/>
  <c r="S16" i="33"/>
  <c r="Q16" i="33"/>
  <c r="O16" i="33"/>
  <c r="M16" i="33"/>
  <c r="K16" i="33"/>
  <c r="I16" i="33"/>
  <c r="G16" i="33"/>
  <c r="AD16" i="33"/>
  <c r="K130" i="34" s="1"/>
  <c r="AB16" i="33"/>
  <c r="Z16" i="33"/>
  <c r="X16" i="33"/>
  <c r="J130" i="34" s="1"/>
  <c r="V16" i="33"/>
  <c r="T16" i="33"/>
  <c r="R16" i="33"/>
  <c r="I130" i="34" s="1"/>
  <c r="P16" i="33"/>
  <c r="N16" i="33"/>
  <c r="L16" i="33"/>
  <c r="H130" i="34" s="1"/>
  <c r="J16" i="33"/>
  <c r="H16" i="33"/>
  <c r="F16" i="33"/>
  <c r="G130" i="34" s="1"/>
  <c r="J116" i="44"/>
  <c r="X15" i="43"/>
  <c r="I94" i="40"/>
  <c r="J93" i="40"/>
  <c r="G79" i="25"/>
  <c r="G104" i="25" s="1"/>
  <c r="G53" i="27"/>
  <c r="F35" i="25"/>
  <c r="A53" i="23"/>
  <c r="I79" i="16"/>
  <c r="I104" i="16" s="1"/>
  <c r="T9" i="17"/>
  <c r="T12" i="17" s="1"/>
  <c r="I98" i="44"/>
  <c r="R9" i="43"/>
  <c r="I128" i="44" s="1"/>
  <c r="R101" i="42"/>
  <c r="I119" i="44" s="1"/>
  <c r="R100" i="42"/>
  <c r="J135" i="27"/>
  <c r="H116" i="44"/>
  <c r="L15" i="43"/>
  <c r="AF35" i="25"/>
  <c r="AF104" i="25" s="1"/>
  <c r="AE35" i="25"/>
  <c r="AE104" i="25" s="1"/>
  <c r="K53" i="27"/>
  <c r="AD35" i="25"/>
  <c r="AC35" i="25"/>
  <c r="AB35" i="25"/>
  <c r="Z104" i="25"/>
  <c r="Z105" i="25"/>
  <c r="Y35" i="25"/>
  <c r="J53" i="27"/>
  <c r="X35" i="25"/>
  <c r="U35" i="25"/>
  <c r="T35" i="25"/>
  <c r="I53" i="27"/>
  <c r="R35" i="25"/>
  <c r="Q35" i="25"/>
  <c r="P35" i="25"/>
  <c r="N35" i="25"/>
  <c r="K35" i="25"/>
  <c r="J35" i="25"/>
  <c r="S79" i="16"/>
  <c r="S104" i="16" s="1"/>
  <c r="K98" i="44"/>
  <c r="AD9" i="43"/>
  <c r="K128" i="44" s="1"/>
  <c r="AD100" i="42"/>
  <c r="AD101" i="42"/>
  <c r="K119" i="44" s="1"/>
  <c r="T104" i="16"/>
  <c r="AC79" i="16"/>
  <c r="AC104" i="16" s="1"/>
  <c r="M79" i="16"/>
  <c r="M104" i="16" s="1"/>
  <c r="M98" i="42"/>
  <c r="M17" i="43" s="1"/>
  <c r="M97" i="42"/>
  <c r="M15" i="43" s="1"/>
  <c r="J98" i="42"/>
  <c r="J17" i="43" s="1"/>
  <c r="J97" i="42"/>
  <c r="J15" i="43" s="1"/>
  <c r="Q98" i="42"/>
  <c r="Q17" i="43" s="1"/>
  <c r="Q97" i="42"/>
  <c r="Q15" i="43" s="1"/>
  <c r="V97" i="42"/>
  <c r="V15" i="43" s="1"/>
  <c r="V98" i="42"/>
  <c r="V17" i="43" s="1"/>
  <c r="AC98" i="42"/>
  <c r="AC17" i="43" s="1"/>
  <c r="AC97" i="42"/>
  <c r="AC15" i="43" s="1"/>
  <c r="F21" i="33"/>
  <c r="G136" i="34" s="1"/>
  <c r="G109" i="32"/>
  <c r="G107" i="32" s="1"/>
  <c r="H104" i="25"/>
  <c r="H105" i="25"/>
  <c r="I94" i="23"/>
  <c r="J93" i="23"/>
  <c r="W79" i="16"/>
  <c r="W9" i="17" s="1"/>
  <c r="W12" i="17" s="1"/>
  <c r="O79" i="16"/>
  <c r="O9" i="17" s="1"/>
  <c r="O12" i="17" s="1"/>
  <c r="A54" i="14"/>
  <c r="J136" i="44"/>
  <c r="J135" i="34"/>
  <c r="H9" i="26"/>
  <c r="H12" i="26" s="1"/>
  <c r="AA35" i="25"/>
  <c r="W35" i="25"/>
  <c r="S35" i="25"/>
  <c r="O35" i="25"/>
  <c r="M35" i="25"/>
  <c r="H53" i="27"/>
  <c r="L35" i="25"/>
  <c r="I35" i="25"/>
  <c r="Q104" i="16"/>
  <c r="Q105" i="16"/>
  <c r="G98" i="44"/>
  <c r="F9" i="43"/>
  <c r="F100" i="42"/>
  <c r="F101" i="42"/>
  <c r="G119" i="44" s="1"/>
  <c r="J93" i="30"/>
  <c r="I94" i="30"/>
  <c r="V79" i="25"/>
  <c r="V105" i="25" s="1"/>
  <c r="K135" i="18"/>
  <c r="M9" i="17"/>
  <c r="M12" i="17" s="1"/>
  <c r="J94" i="14"/>
  <c r="I95" i="14"/>
  <c r="U98" i="42"/>
  <c r="U17" i="43" s="1"/>
  <c r="U97" i="42"/>
  <c r="U15" i="43" s="1"/>
  <c r="I98" i="42"/>
  <c r="I17" i="43" s="1"/>
  <c r="I97" i="42"/>
  <c r="I15" i="43" s="1"/>
  <c r="Y98" i="42"/>
  <c r="Y17" i="43" s="1"/>
  <c r="Y97" i="42"/>
  <c r="Y15" i="43" s="1"/>
  <c r="N98" i="42"/>
  <c r="N17" i="43" s="1"/>
  <c r="N97" i="42"/>
  <c r="N15" i="43" s="1"/>
  <c r="Z97" i="42"/>
  <c r="Z15" i="43" s="1"/>
  <c r="Z98" i="42"/>
  <c r="Z17" i="43" s="1"/>
  <c r="AC9" i="17" l="1"/>
  <c r="AC12" i="17" s="1"/>
  <c r="L35" i="16"/>
  <c r="H53" i="18"/>
  <c r="G35" i="16"/>
  <c r="N79" i="16"/>
  <c r="N9" i="17" s="1"/>
  <c r="N12" i="17" s="1"/>
  <c r="J53" i="18"/>
  <c r="X35" i="16"/>
  <c r="P35" i="16"/>
  <c r="G53" i="18"/>
  <c r="F35" i="16"/>
  <c r="AA35" i="16"/>
  <c r="V79" i="16"/>
  <c r="V9" i="17" s="1"/>
  <c r="V12" i="17" s="1"/>
  <c r="V104" i="16"/>
  <c r="V15" i="17" s="1"/>
  <c r="V105" i="16"/>
  <c r="V17" i="17" s="1"/>
  <c r="I53" i="18"/>
  <c r="R35" i="16"/>
  <c r="AB35" i="16"/>
  <c r="S9" i="17"/>
  <c r="S12" i="17" s="1"/>
  <c r="J35" i="16"/>
  <c r="H35" i="16"/>
  <c r="U35" i="16"/>
  <c r="K53" i="18"/>
  <c r="AD35" i="16"/>
  <c r="AE35" i="16"/>
  <c r="AE105" i="16"/>
  <c r="Z35" i="16"/>
  <c r="Y35" i="16"/>
  <c r="K35" i="16"/>
  <c r="O105" i="16"/>
  <c r="O17" i="17" s="1"/>
  <c r="V17" i="26"/>
  <c r="I15" i="17"/>
  <c r="G21" i="33"/>
  <c r="H136" i="34" s="1"/>
  <c r="H109" i="32"/>
  <c r="H107" i="32" s="1"/>
  <c r="M15" i="17"/>
  <c r="AC15" i="17"/>
  <c r="S15" i="17"/>
  <c r="G15" i="26"/>
  <c r="J95" i="14"/>
  <c r="I96" i="14"/>
  <c r="J94" i="30"/>
  <c r="I95" i="30"/>
  <c r="G128" i="44"/>
  <c r="AC10" i="43"/>
  <c r="AA10" i="43"/>
  <c r="Y10" i="43"/>
  <c r="W10" i="43"/>
  <c r="U10" i="43"/>
  <c r="S10" i="43"/>
  <c r="Q10" i="43"/>
  <c r="O10" i="43"/>
  <c r="M10" i="43"/>
  <c r="K10" i="43"/>
  <c r="I10" i="43"/>
  <c r="G10" i="43"/>
  <c r="AD10" i="43"/>
  <c r="K129" i="44" s="1"/>
  <c r="Z10" i="43"/>
  <c r="V10" i="43"/>
  <c r="R10" i="43"/>
  <c r="I129" i="44" s="1"/>
  <c r="N10" i="43"/>
  <c r="J10" i="43"/>
  <c r="F10" i="43"/>
  <c r="G129" i="44" s="1"/>
  <c r="AB10" i="43"/>
  <c r="X10" i="43"/>
  <c r="J129" i="44" s="1"/>
  <c r="T10" i="43"/>
  <c r="P10" i="43"/>
  <c r="L10" i="43"/>
  <c r="H129" i="44" s="1"/>
  <c r="H10" i="43"/>
  <c r="Q15" i="17"/>
  <c r="H52" i="27"/>
  <c r="L79" i="25"/>
  <c r="H94" i="27" s="1"/>
  <c r="M79" i="25"/>
  <c r="M104" i="25" s="1"/>
  <c r="S79" i="25"/>
  <c r="S105" i="25" s="1"/>
  <c r="AA79" i="25"/>
  <c r="AA105" i="25" s="1"/>
  <c r="K135" i="34"/>
  <c r="A55" i="14"/>
  <c r="O104" i="16"/>
  <c r="W104" i="16"/>
  <c r="H17" i="26"/>
  <c r="V9" i="26"/>
  <c r="V12" i="26" s="1"/>
  <c r="K118" i="44"/>
  <c r="AD98" i="42"/>
  <c r="AD17" i="43" s="1"/>
  <c r="AD97" i="42"/>
  <c r="M105" i="16"/>
  <c r="AC105" i="16"/>
  <c r="J79" i="25"/>
  <c r="J105" i="25" s="1"/>
  <c r="N79" i="25"/>
  <c r="N104" i="25" s="1"/>
  <c r="Q79" i="25"/>
  <c r="Q104" i="25" s="1"/>
  <c r="U79" i="25"/>
  <c r="U104" i="25" s="1"/>
  <c r="V104" i="25"/>
  <c r="Z17" i="26"/>
  <c r="AB79" i="25"/>
  <c r="AB105" i="25" s="1"/>
  <c r="K52" i="27"/>
  <c r="AD79" i="25"/>
  <c r="K94" i="27" s="1"/>
  <c r="K135" i="27"/>
  <c r="I9" i="17"/>
  <c r="I12" i="17" s="1"/>
  <c r="I105" i="16"/>
  <c r="S105" i="16"/>
  <c r="A54" i="23"/>
  <c r="G52" i="27"/>
  <c r="F79" i="25"/>
  <c r="G94" i="27" s="1"/>
  <c r="G9" i="26"/>
  <c r="G12" i="26" s="1"/>
  <c r="G105" i="25"/>
  <c r="I95" i="40"/>
  <c r="J94" i="40"/>
  <c r="K140" i="44"/>
  <c r="G142" i="18"/>
  <c r="G118" i="44"/>
  <c r="F98" i="42"/>
  <c r="F17" i="43" s="1"/>
  <c r="F97" i="42"/>
  <c r="Q17" i="17"/>
  <c r="I79" i="25"/>
  <c r="I104" i="25" s="1"/>
  <c r="O79" i="25"/>
  <c r="O105" i="25" s="1"/>
  <c r="W79" i="25"/>
  <c r="W105" i="25" s="1"/>
  <c r="W105" i="16"/>
  <c r="I95" i="23"/>
  <c r="J94" i="23"/>
  <c r="H15" i="26"/>
  <c r="G23" i="33"/>
  <c r="H138" i="34" s="1"/>
  <c r="G112" i="32"/>
  <c r="G108" i="32"/>
  <c r="G22" i="33" s="1"/>
  <c r="H137" i="34" s="1"/>
  <c r="T15" i="17"/>
  <c r="K79" i="25"/>
  <c r="K105" i="25" s="1"/>
  <c r="P79" i="25"/>
  <c r="P104" i="25" s="1"/>
  <c r="I52" i="27"/>
  <c r="R79" i="25"/>
  <c r="I94" i="27" s="1"/>
  <c r="T79" i="25"/>
  <c r="T105" i="25" s="1"/>
  <c r="J52" i="27"/>
  <c r="X79" i="25"/>
  <c r="J94" i="27" s="1"/>
  <c r="Y79" i="25"/>
  <c r="Y104" i="25" s="1"/>
  <c r="Z15" i="26"/>
  <c r="AC79" i="25"/>
  <c r="AC104" i="25" s="1"/>
  <c r="H134" i="44"/>
  <c r="I118" i="44"/>
  <c r="R97" i="42"/>
  <c r="R98" i="42"/>
  <c r="R17" i="43" s="1"/>
  <c r="J134" i="44"/>
  <c r="I9" i="26" l="1"/>
  <c r="I12" i="26" s="1"/>
  <c r="AD79" i="16"/>
  <c r="K94" i="18" s="1"/>
  <c r="AD105" i="16"/>
  <c r="AD17" i="17" s="1"/>
  <c r="K131" i="18" s="1"/>
  <c r="K52" i="18"/>
  <c r="AD9" i="17"/>
  <c r="AD104" i="16"/>
  <c r="AD15" i="17" s="1"/>
  <c r="K129" i="18" s="1"/>
  <c r="X79" i="16"/>
  <c r="J94" i="18" s="1"/>
  <c r="J52" i="18"/>
  <c r="U79" i="16"/>
  <c r="U9" i="17" s="1"/>
  <c r="U12" i="17" s="1"/>
  <c r="K79" i="16"/>
  <c r="K9" i="17" s="1"/>
  <c r="K12" i="17" s="1"/>
  <c r="K104" i="16"/>
  <c r="K15" i="17" s="1"/>
  <c r="K105" i="16"/>
  <c r="K17" i="17" s="1"/>
  <c r="H79" i="16"/>
  <c r="H9" i="17" s="1"/>
  <c r="H12" i="17" s="1"/>
  <c r="H104" i="16"/>
  <c r="H15" i="17" s="1"/>
  <c r="N105" i="16"/>
  <c r="N17" i="17" s="1"/>
  <c r="Y79" i="16"/>
  <c r="Y9" i="17" s="1"/>
  <c r="Y12" i="17" s="1"/>
  <c r="Y104" i="16"/>
  <c r="Y15" i="17" s="1"/>
  <c r="J79" i="16"/>
  <c r="J9" i="17" s="1"/>
  <c r="J12" i="17" s="1"/>
  <c r="J104" i="16"/>
  <c r="J15" i="17" s="1"/>
  <c r="AA79" i="16"/>
  <c r="N104" i="16"/>
  <c r="N15" i="17" s="1"/>
  <c r="Z105" i="16"/>
  <c r="Z17" i="17" s="1"/>
  <c r="Z79" i="16"/>
  <c r="Z9" i="17" s="1"/>
  <c r="Z12" i="17" s="1"/>
  <c r="G52" i="18"/>
  <c r="F79" i="16"/>
  <c r="G79" i="16"/>
  <c r="G9" i="17" s="1"/>
  <c r="G12" i="17" s="1"/>
  <c r="G104" i="16"/>
  <c r="G15" i="17" s="1"/>
  <c r="G105" i="16"/>
  <c r="G17" i="17" s="1"/>
  <c r="AB79" i="16"/>
  <c r="AB105" i="16" s="1"/>
  <c r="AB17" i="17" s="1"/>
  <c r="AE104" i="16"/>
  <c r="AE79" i="16"/>
  <c r="AE9" i="17" s="1"/>
  <c r="R79" i="16"/>
  <c r="I94" i="18" s="1"/>
  <c r="R104" i="16"/>
  <c r="R15" i="17" s="1"/>
  <c r="I129" i="18" s="1"/>
  <c r="R105" i="16"/>
  <c r="R17" i="17" s="1"/>
  <c r="I131" i="18" s="1"/>
  <c r="I52" i="18"/>
  <c r="P79" i="16"/>
  <c r="P105" i="16" s="1"/>
  <c r="P17" i="17" s="1"/>
  <c r="L79" i="16"/>
  <c r="H94" i="18" s="1"/>
  <c r="H52" i="18"/>
  <c r="L9" i="17"/>
  <c r="L104" i="16"/>
  <c r="L15" i="17" s="1"/>
  <c r="H129" i="18" s="1"/>
  <c r="J9" i="26"/>
  <c r="J12" i="26" s="1"/>
  <c r="I105" i="25"/>
  <c r="I17" i="26" s="1"/>
  <c r="AD9" i="26"/>
  <c r="AA9" i="26"/>
  <c r="AA12" i="26" s="1"/>
  <c r="AD104" i="25"/>
  <c r="J104" i="25"/>
  <c r="AA104" i="25"/>
  <c r="AA15" i="26" s="1"/>
  <c r="S9" i="26"/>
  <c r="S12" i="26" s="1"/>
  <c r="L9" i="26"/>
  <c r="AC9" i="26"/>
  <c r="AC12" i="26" s="1"/>
  <c r="AC105" i="25"/>
  <c r="AC17" i="26" s="1"/>
  <c r="Y9" i="26"/>
  <c r="Y12" i="26" s="1"/>
  <c r="Y105" i="25"/>
  <c r="P9" i="26"/>
  <c r="P12" i="26" s="1"/>
  <c r="P105" i="25"/>
  <c r="S104" i="25"/>
  <c r="S15" i="26" s="1"/>
  <c r="L104" i="25"/>
  <c r="AC15" i="26"/>
  <c r="T17" i="26"/>
  <c r="K17" i="26"/>
  <c r="O17" i="26"/>
  <c r="W17" i="26"/>
  <c r="U15" i="26"/>
  <c r="N15" i="26"/>
  <c r="S17" i="26"/>
  <c r="H21" i="33"/>
  <c r="I136" i="34" s="1"/>
  <c r="I109" i="32"/>
  <c r="I107" i="32" s="1"/>
  <c r="Y15" i="26"/>
  <c r="P15" i="26"/>
  <c r="I15" i="26"/>
  <c r="AB17" i="26"/>
  <c r="Q15" i="26"/>
  <c r="J17" i="26"/>
  <c r="AA17" i="26"/>
  <c r="M15" i="26"/>
  <c r="I136" i="44"/>
  <c r="T104" i="25"/>
  <c r="I116" i="44"/>
  <c r="R15" i="43"/>
  <c r="X9" i="26"/>
  <c r="X104" i="25"/>
  <c r="T9" i="26"/>
  <c r="T12" i="26" s="1"/>
  <c r="R9" i="26"/>
  <c r="R105" i="25"/>
  <c r="K9" i="26"/>
  <c r="K12" i="26" s="1"/>
  <c r="K104" i="25"/>
  <c r="I96" i="23"/>
  <c r="J95" i="23"/>
  <c r="W9" i="26"/>
  <c r="W12" i="26" s="1"/>
  <c r="W104" i="25"/>
  <c r="O9" i="26"/>
  <c r="O12" i="26" s="1"/>
  <c r="O104" i="25"/>
  <c r="G136" i="44"/>
  <c r="F31" i="43"/>
  <c r="AD18" i="43"/>
  <c r="K137" i="44" s="1"/>
  <c r="AB18" i="43"/>
  <c r="Z18" i="43"/>
  <c r="X18" i="43"/>
  <c r="J137" i="44" s="1"/>
  <c r="V18" i="43"/>
  <c r="T18" i="43"/>
  <c r="R18" i="43"/>
  <c r="I137" i="44" s="1"/>
  <c r="P18" i="43"/>
  <c r="N18" i="43"/>
  <c r="L18" i="43"/>
  <c r="H137" i="44" s="1"/>
  <c r="J18" i="43"/>
  <c r="H18" i="43"/>
  <c r="F30" i="43"/>
  <c r="AC18" i="43"/>
  <c r="Y18" i="43"/>
  <c r="U18" i="43"/>
  <c r="Q18" i="43"/>
  <c r="M18" i="43"/>
  <c r="I18" i="43"/>
  <c r="F18" i="43"/>
  <c r="G137" i="44" s="1"/>
  <c r="AA18" i="43"/>
  <c r="W18" i="43"/>
  <c r="S18" i="43"/>
  <c r="O18" i="43"/>
  <c r="K18" i="43"/>
  <c r="G18" i="43"/>
  <c r="G147" i="44"/>
  <c r="G17" i="26"/>
  <c r="F9" i="26"/>
  <c r="F105" i="25"/>
  <c r="S17" i="17"/>
  <c r="AD105" i="25"/>
  <c r="AB9" i="26"/>
  <c r="AB12" i="26" s="1"/>
  <c r="AB104" i="25"/>
  <c r="U9" i="26"/>
  <c r="U12" i="26" s="1"/>
  <c r="U105" i="25"/>
  <c r="Q9" i="26"/>
  <c r="Q12" i="26" s="1"/>
  <c r="Q105" i="25"/>
  <c r="N9" i="26"/>
  <c r="N12" i="26" s="1"/>
  <c r="N105" i="25"/>
  <c r="AC17" i="17"/>
  <c r="K116" i="44"/>
  <c r="AD15" i="43"/>
  <c r="O15" i="17"/>
  <c r="G142" i="34"/>
  <c r="M9" i="26"/>
  <c r="M12" i="26" s="1"/>
  <c r="M105" i="25"/>
  <c r="L105" i="25"/>
  <c r="Y17" i="26"/>
  <c r="X105" i="25"/>
  <c r="R104" i="25"/>
  <c r="P17" i="26"/>
  <c r="G27" i="33"/>
  <c r="G113" i="32"/>
  <c r="G28" i="33" s="1"/>
  <c r="H112" i="32"/>
  <c r="W17" i="17"/>
  <c r="G116" i="44"/>
  <c r="F15" i="43"/>
  <c r="H142" i="18"/>
  <c r="H7" i="18"/>
  <c r="I96" i="40"/>
  <c r="J95" i="40"/>
  <c r="F104" i="25"/>
  <c r="A55" i="23"/>
  <c r="I17" i="17"/>
  <c r="G142" i="27"/>
  <c r="K123" i="27"/>
  <c r="AD12" i="26"/>
  <c r="K126" i="27" s="1"/>
  <c r="AD15" i="26"/>
  <c r="K129" i="27" s="1"/>
  <c r="V15" i="26"/>
  <c r="J15" i="26"/>
  <c r="M17" i="17"/>
  <c r="K136" i="44"/>
  <c r="W15" i="17"/>
  <c r="A56" i="14"/>
  <c r="H123" i="27"/>
  <c r="L12" i="26"/>
  <c r="H126" i="27" s="1"/>
  <c r="L15" i="26"/>
  <c r="H129" i="27" s="1"/>
  <c r="J95" i="30"/>
  <c r="I96" i="30"/>
  <c r="J96" i="14"/>
  <c r="I97" i="14"/>
  <c r="H23" i="33"/>
  <c r="I138" i="34" s="1"/>
  <c r="H108" i="32"/>
  <c r="H22" i="33" s="1"/>
  <c r="I137" i="34" s="1"/>
  <c r="P104" i="16" l="1"/>
  <c r="P15" i="17" s="1"/>
  <c r="AB104" i="16"/>
  <c r="AB15" i="17" s="1"/>
  <c r="Y105" i="16"/>
  <c r="Y17" i="17" s="1"/>
  <c r="P9" i="17"/>
  <c r="P12" i="17" s="1"/>
  <c r="X105" i="16"/>
  <c r="X17" i="17" s="1"/>
  <c r="J131" i="18" s="1"/>
  <c r="H123" i="18"/>
  <c r="L12" i="17"/>
  <c r="H126" i="18" s="1"/>
  <c r="AA104" i="16"/>
  <c r="AA15" i="17" s="1"/>
  <c r="AA105" i="16"/>
  <c r="AA17" i="17" s="1"/>
  <c r="K123" i="18"/>
  <c r="AD12" i="17"/>
  <c r="K126" i="18" s="1"/>
  <c r="AA9" i="17"/>
  <c r="AA12" i="17" s="1"/>
  <c r="U105" i="16"/>
  <c r="U17" i="17" s="1"/>
  <c r="U104" i="16"/>
  <c r="U15" i="17" s="1"/>
  <c r="G94" i="18"/>
  <c r="F9" i="17"/>
  <c r="F104" i="16"/>
  <c r="F105" i="16"/>
  <c r="H105" i="16"/>
  <c r="H17" i="17" s="1"/>
  <c r="X9" i="17"/>
  <c r="L105" i="16"/>
  <c r="L17" i="17" s="1"/>
  <c r="H131" i="18" s="1"/>
  <c r="R9" i="17"/>
  <c r="AB9" i="17"/>
  <c r="AB12" i="17" s="1"/>
  <c r="Z104" i="16"/>
  <c r="Z15" i="17" s="1"/>
  <c r="J105" i="16"/>
  <c r="J17" i="17" s="1"/>
  <c r="X104" i="16"/>
  <c r="X15" i="17" s="1"/>
  <c r="J129" i="18" s="1"/>
  <c r="H142" i="27"/>
  <c r="H7" i="27"/>
  <c r="F15" i="26"/>
  <c r="F108" i="25"/>
  <c r="F22" i="26" s="1"/>
  <c r="G137" i="27" s="1"/>
  <c r="F107" i="25"/>
  <c r="I97" i="40"/>
  <c r="J96" i="40"/>
  <c r="G134" i="44"/>
  <c r="F23" i="43"/>
  <c r="G142" i="44" s="1"/>
  <c r="AD16" i="43"/>
  <c r="K135" i="44" s="1"/>
  <c r="AB16" i="43"/>
  <c r="Z16" i="43"/>
  <c r="X16" i="43"/>
  <c r="J135" i="44" s="1"/>
  <c r="V16" i="43"/>
  <c r="T16" i="43"/>
  <c r="R16" i="43"/>
  <c r="I135" i="44" s="1"/>
  <c r="P16" i="43"/>
  <c r="N16" i="43"/>
  <c r="L16" i="43"/>
  <c r="H135" i="44" s="1"/>
  <c r="J16" i="43"/>
  <c r="H16" i="43"/>
  <c r="F16" i="43"/>
  <c r="G135" i="44" s="1"/>
  <c r="F22" i="43"/>
  <c r="AC16" i="43"/>
  <c r="AA16" i="43"/>
  <c r="Y16" i="43"/>
  <c r="W16" i="43"/>
  <c r="U16" i="43"/>
  <c r="S16" i="43"/>
  <c r="Q16" i="43"/>
  <c r="O16" i="43"/>
  <c r="M16" i="43"/>
  <c r="K16" i="43"/>
  <c r="I16" i="43"/>
  <c r="G16" i="43"/>
  <c r="H27" i="33"/>
  <c r="H113" i="32"/>
  <c r="H28" i="33" s="1"/>
  <c r="I112" i="32"/>
  <c r="X17" i="26"/>
  <c r="J131" i="27" s="1"/>
  <c r="M17" i="26"/>
  <c r="H142" i="34"/>
  <c r="H7" i="34"/>
  <c r="K134" i="44"/>
  <c r="N17" i="26"/>
  <c r="Q17" i="26"/>
  <c r="U17" i="26"/>
  <c r="AB15" i="26"/>
  <c r="AD17" i="26"/>
  <c r="K131" i="27" s="1"/>
  <c r="G123" i="27"/>
  <c r="AD10" i="26"/>
  <c r="K124" i="27" s="1"/>
  <c r="AB10" i="26"/>
  <c r="Z10" i="26"/>
  <c r="X10" i="26"/>
  <c r="J124" i="27" s="1"/>
  <c r="V10" i="26"/>
  <c r="T10" i="26"/>
  <c r="R10" i="26"/>
  <c r="I124" i="27" s="1"/>
  <c r="P10" i="26"/>
  <c r="N10" i="26"/>
  <c r="L10" i="26"/>
  <c r="H124" i="27" s="1"/>
  <c r="J10" i="26"/>
  <c r="H10" i="26"/>
  <c r="F10" i="26"/>
  <c r="G124" i="27" s="1"/>
  <c r="F12" i="26"/>
  <c r="AC10" i="26"/>
  <c r="AA10" i="26"/>
  <c r="Y10" i="26"/>
  <c r="W10" i="26"/>
  <c r="U10" i="26"/>
  <c r="S10" i="26"/>
  <c r="Q10" i="26"/>
  <c r="O10" i="26"/>
  <c r="M10" i="26"/>
  <c r="K10" i="26"/>
  <c r="I10" i="26"/>
  <c r="G10" i="26"/>
  <c r="K15" i="26"/>
  <c r="R17" i="26"/>
  <c r="I131" i="27" s="1"/>
  <c r="J123" i="27"/>
  <c r="X12" i="26"/>
  <c r="J126" i="27" s="1"/>
  <c r="T15" i="26"/>
  <c r="I23" i="33"/>
  <c r="J138" i="34" s="1"/>
  <c r="I108" i="32"/>
  <c r="I22" i="33" s="1"/>
  <c r="J137" i="34" s="1"/>
  <c r="J97" i="14"/>
  <c r="I98" i="14"/>
  <c r="J96" i="30"/>
  <c r="I97" i="30"/>
  <c r="A57" i="14"/>
  <c r="A56" i="23"/>
  <c r="I142" i="18"/>
  <c r="R15" i="26"/>
  <c r="I129" i="27" s="1"/>
  <c r="L17" i="26"/>
  <c r="H131" i="27" s="1"/>
  <c r="F17" i="26"/>
  <c r="F112" i="25"/>
  <c r="F27" i="26" s="1"/>
  <c r="F111" i="25"/>
  <c r="H147" i="44"/>
  <c r="H7" i="44"/>
  <c r="O15" i="26"/>
  <c r="W15" i="26"/>
  <c r="I97" i="23"/>
  <c r="J96" i="23"/>
  <c r="I123" i="27"/>
  <c r="R12" i="26"/>
  <c r="I126" i="27" s="1"/>
  <c r="X15" i="26"/>
  <c r="J129" i="27" s="1"/>
  <c r="I134" i="44"/>
  <c r="I21" i="33"/>
  <c r="J136" i="34" s="1"/>
  <c r="J109" i="32"/>
  <c r="J107" i="32" s="1"/>
  <c r="J123" i="18" l="1"/>
  <c r="X12" i="17"/>
  <c r="J126" i="18" s="1"/>
  <c r="F17" i="17"/>
  <c r="F113" i="16"/>
  <c r="F27" i="17" s="1"/>
  <c r="F114" i="16"/>
  <c r="F28" i="17" s="1"/>
  <c r="F15" i="17"/>
  <c r="F109" i="16"/>
  <c r="F22" i="17" s="1"/>
  <c r="G137" i="18" s="1"/>
  <c r="F108" i="16"/>
  <c r="F12" i="17"/>
  <c r="O10" i="17"/>
  <c r="X10" i="17"/>
  <c r="J124" i="18" s="1"/>
  <c r="H10" i="17"/>
  <c r="AC10" i="17"/>
  <c r="M10" i="17"/>
  <c r="V10" i="17"/>
  <c r="F10" i="17"/>
  <c r="G124" i="18" s="1"/>
  <c r="AA10" i="17"/>
  <c r="K10" i="17"/>
  <c r="T10" i="17"/>
  <c r="Y10" i="17"/>
  <c r="I10" i="17"/>
  <c r="R10" i="17"/>
  <c r="I124" i="18" s="1"/>
  <c r="W10" i="17"/>
  <c r="G10" i="17"/>
  <c r="P10" i="17"/>
  <c r="U10" i="17"/>
  <c r="AD10" i="17"/>
  <c r="K124" i="18" s="1"/>
  <c r="N10" i="17"/>
  <c r="S10" i="17"/>
  <c r="AB10" i="17"/>
  <c r="L10" i="17"/>
  <c r="H124" i="18" s="1"/>
  <c r="G123" i="18"/>
  <c r="Q10" i="17"/>
  <c r="Z10" i="17"/>
  <c r="J10" i="17"/>
  <c r="R12" i="17"/>
  <c r="I126" i="18" s="1"/>
  <c r="I123" i="18"/>
  <c r="J21" i="33"/>
  <c r="K136" i="34" s="1"/>
  <c r="K109" i="32"/>
  <c r="K107" i="32" s="1"/>
  <c r="J23" i="33"/>
  <c r="K138" i="34" s="1"/>
  <c r="J108" i="32"/>
  <c r="J22" i="33" s="1"/>
  <c r="K137" i="34" s="1"/>
  <c r="I98" i="23"/>
  <c r="J97" i="23"/>
  <c r="I147" i="44"/>
  <c r="J142" i="18"/>
  <c r="A58" i="14"/>
  <c r="J97" i="30"/>
  <c r="I98" i="30"/>
  <c r="J98" i="14"/>
  <c r="I99" i="14"/>
  <c r="I142" i="34"/>
  <c r="G141" i="44"/>
  <c r="G24" i="43"/>
  <c r="G22" i="43" s="1"/>
  <c r="F21" i="26"/>
  <c r="G136" i="27" s="1"/>
  <c r="G109" i="25"/>
  <c r="G107" i="25" s="1"/>
  <c r="G129" i="27"/>
  <c r="AC16" i="26"/>
  <c r="AA16" i="26"/>
  <c r="Y16" i="26"/>
  <c r="W16" i="26"/>
  <c r="U16" i="26"/>
  <c r="S16" i="26"/>
  <c r="Q16" i="26"/>
  <c r="O16" i="26"/>
  <c r="M16" i="26"/>
  <c r="K16" i="26"/>
  <c r="I16" i="26"/>
  <c r="G16" i="26"/>
  <c r="AD16" i="26"/>
  <c r="K130" i="27" s="1"/>
  <c r="AB16" i="26"/>
  <c r="Z16" i="26"/>
  <c r="X16" i="26"/>
  <c r="J130" i="27" s="1"/>
  <c r="V16" i="26"/>
  <c r="T16" i="26"/>
  <c r="R16" i="26"/>
  <c r="I130" i="27" s="1"/>
  <c r="P16" i="26"/>
  <c r="N16" i="26"/>
  <c r="L16" i="26"/>
  <c r="H130" i="27" s="1"/>
  <c r="J16" i="26"/>
  <c r="H16" i="26"/>
  <c r="F16" i="26"/>
  <c r="G130" i="27" s="1"/>
  <c r="F26" i="26"/>
  <c r="G131" i="27"/>
  <c r="AC18" i="26"/>
  <c r="AA18" i="26"/>
  <c r="Y18" i="26"/>
  <c r="W18" i="26"/>
  <c r="U18" i="26"/>
  <c r="S18" i="26"/>
  <c r="Q18" i="26"/>
  <c r="O18" i="26"/>
  <c r="M18" i="26"/>
  <c r="K18" i="26"/>
  <c r="I18" i="26"/>
  <c r="G18" i="26"/>
  <c r="AD18" i="26"/>
  <c r="K132" i="27" s="1"/>
  <c r="AB18" i="26"/>
  <c r="Z18" i="26"/>
  <c r="X18" i="26"/>
  <c r="J132" i="27" s="1"/>
  <c r="V18" i="26"/>
  <c r="T18" i="26"/>
  <c r="R18" i="26"/>
  <c r="I132" i="27" s="1"/>
  <c r="P18" i="26"/>
  <c r="N18" i="26"/>
  <c r="L18" i="26"/>
  <c r="H132" i="27" s="1"/>
  <c r="J18" i="26"/>
  <c r="H18" i="26"/>
  <c r="F18" i="26"/>
  <c r="G132" i="27" s="1"/>
  <c r="A57" i="23"/>
  <c r="G126" i="27"/>
  <c r="AD13" i="26"/>
  <c r="K127" i="27" s="1"/>
  <c r="AB13" i="26"/>
  <c r="Z13" i="26"/>
  <c r="X13" i="26"/>
  <c r="J127" i="27" s="1"/>
  <c r="V13" i="26"/>
  <c r="T13" i="26"/>
  <c r="R13" i="26"/>
  <c r="I127" i="27" s="1"/>
  <c r="P13" i="26"/>
  <c r="N13" i="26"/>
  <c r="L13" i="26"/>
  <c r="H127" i="27" s="1"/>
  <c r="J13" i="26"/>
  <c r="H13" i="26"/>
  <c r="F13" i="26"/>
  <c r="G127" i="27" s="1"/>
  <c r="AC13" i="26"/>
  <c r="AA13" i="26"/>
  <c r="Y13" i="26"/>
  <c r="W13" i="26"/>
  <c r="U13" i="26"/>
  <c r="S13" i="26"/>
  <c r="Q13" i="26"/>
  <c r="O13" i="26"/>
  <c r="M13" i="26"/>
  <c r="K13" i="26"/>
  <c r="I13" i="26"/>
  <c r="G13" i="26"/>
  <c r="I27" i="33"/>
  <c r="I113" i="32"/>
  <c r="I28" i="33" s="1"/>
  <c r="J112" i="32"/>
  <c r="I98" i="40"/>
  <c r="J97" i="40"/>
  <c r="I142" i="27"/>
  <c r="G111" i="25" l="1"/>
  <c r="G110" i="16"/>
  <c r="F21" i="17"/>
  <c r="G136" i="18" s="1"/>
  <c r="AE16" i="17"/>
  <c r="O16" i="17"/>
  <c r="AD16" i="17"/>
  <c r="K130" i="18" s="1"/>
  <c r="N16" i="17"/>
  <c r="Z16" i="17"/>
  <c r="I16" i="17"/>
  <c r="G16" i="17"/>
  <c r="AJ16" i="17"/>
  <c r="P16" i="17"/>
  <c r="AC16" i="17"/>
  <c r="M16" i="17"/>
  <c r="AB16" i="17"/>
  <c r="L16" i="17"/>
  <c r="H130" i="18" s="1"/>
  <c r="AA16" i="17"/>
  <c r="J16" i="17"/>
  <c r="H16" i="17"/>
  <c r="G129" i="18"/>
  <c r="T16" i="17"/>
  <c r="AH16" i="17"/>
  <c r="Q16" i="17"/>
  <c r="K16" i="17"/>
  <c r="Y16" i="17"/>
  <c r="X16" i="17"/>
  <c r="J130" i="18" s="1"/>
  <c r="F16" i="17"/>
  <c r="AG16" i="17"/>
  <c r="V16" i="17"/>
  <c r="U16" i="17"/>
  <c r="R16" i="17"/>
  <c r="I130" i="18" s="1"/>
  <c r="W16" i="17"/>
  <c r="AI16" i="17"/>
  <c r="S16" i="17"/>
  <c r="AF16" i="17"/>
  <c r="Y18" i="17"/>
  <c r="I18" i="17"/>
  <c r="T18" i="17"/>
  <c r="N18" i="17"/>
  <c r="H18" i="17"/>
  <c r="F18" i="17"/>
  <c r="G132" i="18" s="1"/>
  <c r="W18" i="17"/>
  <c r="G18" i="17"/>
  <c r="R18" i="17"/>
  <c r="I132" i="18" s="1"/>
  <c r="P18" i="17"/>
  <c r="Q18" i="17"/>
  <c r="Z18" i="17"/>
  <c r="X18" i="17"/>
  <c r="J132" i="18" s="1"/>
  <c r="AA18" i="17"/>
  <c r="U18" i="17"/>
  <c r="G131" i="18"/>
  <c r="AB18" i="17"/>
  <c r="S18" i="17"/>
  <c r="AD18" i="17"/>
  <c r="K132" i="18" s="1"/>
  <c r="L18" i="17"/>
  <c r="H132" i="18" s="1"/>
  <c r="O18" i="17"/>
  <c r="AC18" i="17"/>
  <c r="V18" i="17"/>
  <c r="J18" i="17"/>
  <c r="M18" i="17"/>
  <c r="K18" i="17"/>
  <c r="AE13" i="17"/>
  <c r="O13" i="17"/>
  <c r="AF13" i="17"/>
  <c r="P13" i="17"/>
  <c r="X13" i="17"/>
  <c r="J127" i="18" s="1"/>
  <c r="AC13" i="17"/>
  <c r="M13" i="17"/>
  <c r="AD13" i="17"/>
  <c r="K127" i="18" s="1"/>
  <c r="N13" i="17"/>
  <c r="F13" i="17"/>
  <c r="G127" i="18" s="1"/>
  <c r="AI13" i="17"/>
  <c r="T13" i="17"/>
  <c r="AA13" i="17"/>
  <c r="K13" i="17"/>
  <c r="AB13" i="17"/>
  <c r="L13" i="17"/>
  <c r="H127" i="18" s="1"/>
  <c r="V13" i="17"/>
  <c r="AJ13" i="17"/>
  <c r="Y13" i="17"/>
  <c r="I13" i="17"/>
  <c r="Z13" i="17"/>
  <c r="J13" i="17"/>
  <c r="H13" i="17"/>
  <c r="G126" i="18"/>
  <c r="W13" i="17"/>
  <c r="G13" i="17"/>
  <c r="S13" i="17"/>
  <c r="U13" i="17"/>
  <c r="AG13" i="17"/>
  <c r="Q13" i="17"/>
  <c r="AH13" i="17"/>
  <c r="R13" i="17"/>
  <c r="I127" i="18" s="1"/>
  <c r="G21" i="26"/>
  <c r="H136" i="27" s="1"/>
  <c r="H109" i="25"/>
  <c r="H141" i="44"/>
  <c r="H24" i="43"/>
  <c r="H22" i="43" s="1"/>
  <c r="J142" i="27"/>
  <c r="J27" i="33"/>
  <c r="J113" i="32"/>
  <c r="J28" i="33" s="1"/>
  <c r="K112" i="32"/>
  <c r="A58" i="23"/>
  <c r="G26" i="26"/>
  <c r="H111" i="25"/>
  <c r="J142" i="34"/>
  <c r="J99" i="14"/>
  <c r="I100" i="14"/>
  <c r="J98" i="30"/>
  <c r="I99" i="30"/>
  <c r="A59" i="14"/>
  <c r="K142" i="18"/>
  <c r="J147" i="44"/>
  <c r="I99" i="23"/>
  <c r="J98" i="23"/>
  <c r="K23" i="33"/>
  <c r="G145" i="34" s="1"/>
  <c r="K108" i="32"/>
  <c r="K22" i="33" s="1"/>
  <c r="G144" i="34" s="1"/>
  <c r="I99" i="40"/>
  <c r="J98" i="40"/>
  <c r="G23" i="26"/>
  <c r="H138" i="27" s="1"/>
  <c r="G108" i="25"/>
  <c r="G22" i="26" s="1"/>
  <c r="H137" i="27" s="1"/>
  <c r="G112" i="25"/>
  <c r="G27" i="26" s="1"/>
  <c r="H143" i="44"/>
  <c r="G23" i="43"/>
  <c r="H142" i="44" s="1"/>
  <c r="G31" i="43"/>
  <c r="G30" i="43"/>
  <c r="H30" i="43" s="1"/>
  <c r="K21" i="33"/>
  <c r="G143" i="34" s="1"/>
  <c r="L109" i="32"/>
  <c r="AI18" i="17" l="1"/>
  <c r="G130" i="18"/>
  <c r="AF18" i="17"/>
  <c r="AH18" i="17"/>
  <c r="AG18" i="17"/>
  <c r="AJ18" i="17"/>
  <c r="AE18" i="17"/>
  <c r="G113" i="16"/>
  <c r="G27" i="17" s="1"/>
  <c r="G23" i="17"/>
  <c r="H138" i="18" s="1"/>
  <c r="G114" i="16"/>
  <c r="G28" i="17" s="1"/>
  <c r="G109" i="16"/>
  <c r="G22" i="17" s="1"/>
  <c r="H137" i="18" s="1"/>
  <c r="G108" i="16"/>
  <c r="I141" i="44"/>
  <c r="I24" i="43"/>
  <c r="I22" i="43" s="1"/>
  <c r="L23" i="33"/>
  <c r="H145" i="34" s="1"/>
  <c r="L108" i="32"/>
  <c r="L22" i="33" s="1"/>
  <c r="H144" i="34" s="1"/>
  <c r="G149" i="18"/>
  <c r="A59" i="23"/>
  <c r="K142" i="27"/>
  <c r="L107" i="32"/>
  <c r="I100" i="40"/>
  <c r="J99" i="40"/>
  <c r="I100" i="23"/>
  <c r="J99" i="23"/>
  <c r="K147" i="44"/>
  <c r="A60" i="14"/>
  <c r="J99" i="30"/>
  <c r="I100" i="30"/>
  <c r="J100" i="14"/>
  <c r="I101" i="14"/>
  <c r="K142" i="34"/>
  <c r="H26" i="26"/>
  <c r="K27" i="33"/>
  <c r="K113" i="32"/>
  <c r="K28" i="33" s="1"/>
  <c r="L112" i="32"/>
  <c r="I143" i="44"/>
  <c r="H23" i="43"/>
  <c r="I142" i="44" s="1"/>
  <c r="H31" i="43"/>
  <c r="H23" i="26"/>
  <c r="I138" i="27" s="1"/>
  <c r="H112" i="25"/>
  <c r="H27" i="26" s="1"/>
  <c r="H108" i="25"/>
  <c r="H22" i="26" s="1"/>
  <c r="I137" i="27" s="1"/>
  <c r="H107" i="25"/>
  <c r="H110" i="16" l="1"/>
  <c r="H108" i="16" s="1"/>
  <c r="G21" i="17"/>
  <c r="H136" i="18" s="1"/>
  <c r="I30" i="43"/>
  <c r="J141" i="44"/>
  <c r="J24" i="43"/>
  <c r="J22" i="43" s="1"/>
  <c r="H21" i="26"/>
  <c r="I136" i="27" s="1"/>
  <c r="I109" i="25"/>
  <c r="I107" i="25" s="1"/>
  <c r="G149" i="34"/>
  <c r="J101" i="14"/>
  <c r="I102" i="14"/>
  <c r="J100" i="30"/>
  <c r="I101" i="30"/>
  <c r="A61" i="14"/>
  <c r="G154" i="44"/>
  <c r="G149" i="27"/>
  <c r="H149" i="18"/>
  <c r="L27" i="33"/>
  <c r="L113" i="32"/>
  <c r="L28" i="33" s="1"/>
  <c r="I101" i="23"/>
  <c r="J100" i="23"/>
  <c r="I101" i="40"/>
  <c r="J100" i="40"/>
  <c r="L21" i="33"/>
  <c r="H143" i="34" s="1"/>
  <c r="M109" i="32"/>
  <c r="A60" i="23"/>
  <c r="J143" i="44"/>
  <c r="I23" i="43"/>
  <c r="J142" i="44" s="1"/>
  <c r="I31" i="43"/>
  <c r="J30" i="43" l="1"/>
  <c r="I110" i="16"/>
  <c r="H21" i="17"/>
  <c r="I136" i="18" s="1"/>
  <c r="H23" i="17"/>
  <c r="I138" i="18" s="1"/>
  <c r="H109" i="16"/>
  <c r="H22" i="17" s="1"/>
  <c r="I137" i="18" s="1"/>
  <c r="H114" i="16"/>
  <c r="H28" i="17" s="1"/>
  <c r="H113" i="16"/>
  <c r="I21" i="26"/>
  <c r="J136" i="27" s="1"/>
  <c r="J109" i="25"/>
  <c r="A61" i="23"/>
  <c r="M23" i="33"/>
  <c r="I145" i="34" s="1"/>
  <c r="M108" i="32"/>
  <c r="M22" i="33" s="1"/>
  <c r="I144" i="34" s="1"/>
  <c r="M107" i="32"/>
  <c r="I102" i="40"/>
  <c r="J101" i="40"/>
  <c r="I102" i="23"/>
  <c r="J101" i="23"/>
  <c r="H154" i="44"/>
  <c r="A62" i="14"/>
  <c r="J101" i="30"/>
  <c r="I102" i="30"/>
  <c r="J102" i="14"/>
  <c r="I103" i="14"/>
  <c r="H149" i="34"/>
  <c r="K143" i="44"/>
  <c r="J31" i="43"/>
  <c r="J23" i="43"/>
  <c r="K142" i="44" s="1"/>
  <c r="M112" i="32"/>
  <c r="I149" i="18"/>
  <c r="I7" i="18"/>
  <c r="H149" i="27"/>
  <c r="I23" i="26"/>
  <c r="J138" i="27" s="1"/>
  <c r="I108" i="25"/>
  <c r="I22" i="26" s="1"/>
  <c r="J137" i="27" s="1"/>
  <c r="I112" i="25"/>
  <c r="I27" i="26" s="1"/>
  <c r="I111" i="25"/>
  <c r="K141" i="44"/>
  <c r="K24" i="43"/>
  <c r="K30" i="43" s="1"/>
  <c r="I113" i="16" l="1"/>
  <c r="H27" i="17"/>
  <c r="I108" i="16"/>
  <c r="I109" i="16"/>
  <c r="I22" i="17" s="1"/>
  <c r="J137" i="18" s="1"/>
  <c r="I114" i="16"/>
  <c r="I28" i="17" s="1"/>
  <c r="I23" i="17"/>
  <c r="J138" i="18" s="1"/>
  <c r="K22" i="43"/>
  <c r="I26" i="26"/>
  <c r="J111" i="25"/>
  <c r="I149" i="27"/>
  <c r="I7" i="27"/>
  <c r="M27" i="33"/>
  <c r="M113" i="32"/>
  <c r="M28" i="33" s="1"/>
  <c r="I103" i="23"/>
  <c r="J102" i="23"/>
  <c r="I103" i="40"/>
  <c r="J102" i="40"/>
  <c r="J23" i="26"/>
  <c r="K138" i="27" s="1"/>
  <c r="J112" i="25"/>
  <c r="J27" i="26" s="1"/>
  <c r="J108" i="25"/>
  <c r="J22" i="26" s="1"/>
  <c r="K137" i="27" s="1"/>
  <c r="J107" i="25"/>
  <c r="G150" i="44"/>
  <c r="K23" i="43"/>
  <c r="G149" i="44" s="1"/>
  <c r="K31" i="43"/>
  <c r="J149" i="18"/>
  <c r="I149" i="34"/>
  <c r="I7" i="34"/>
  <c r="J103" i="14"/>
  <c r="I104" i="14"/>
  <c r="J102" i="30"/>
  <c r="I103" i="30"/>
  <c r="A63" i="14"/>
  <c r="I154" i="44"/>
  <c r="I7" i="44"/>
  <c r="M21" i="33"/>
  <c r="I143" i="34" s="1"/>
  <c r="N109" i="32"/>
  <c r="N107" i="32" s="1"/>
  <c r="A62" i="23"/>
  <c r="I21" i="17" l="1"/>
  <c r="J136" i="18" s="1"/>
  <c r="J110" i="16"/>
  <c r="J113" i="16"/>
  <c r="I27" i="17"/>
  <c r="N21" i="33"/>
  <c r="J143" i="34" s="1"/>
  <c r="O109" i="32"/>
  <c r="O107" i="32" s="1"/>
  <c r="A63" i="23"/>
  <c r="J154" i="44"/>
  <c r="K149" i="18"/>
  <c r="I104" i="40"/>
  <c r="J103" i="40"/>
  <c r="I104" i="23"/>
  <c r="J103" i="23"/>
  <c r="J149" i="27"/>
  <c r="N23" i="33"/>
  <c r="J145" i="34" s="1"/>
  <c r="N108" i="32"/>
  <c r="N22" i="33" s="1"/>
  <c r="J144" i="34" s="1"/>
  <c r="A64" i="14"/>
  <c r="J103" i="30"/>
  <c r="I104" i="30"/>
  <c r="J104" i="14"/>
  <c r="I105" i="14"/>
  <c r="J149" i="34"/>
  <c r="J21" i="26"/>
  <c r="K136" i="27" s="1"/>
  <c r="K109" i="25"/>
  <c r="K107" i="25" s="1"/>
  <c r="N112" i="32"/>
  <c r="J26" i="26"/>
  <c r="G148" i="44"/>
  <c r="L24" i="43"/>
  <c r="L22" i="43" s="1"/>
  <c r="J108" i="16" l="1"/>
  <c r="J109" i="16"/>
  <c r="J22" i="17" s="1"/>
  <c r="K137" i="18" s="1"/>
  <c r="J114" i="16"/>
  <c r="J28" i="17" s="1"/>
  <c r="J23" i="17"/>
  <c r="K138" i="18" s="1"/>
  <c r="J27" i="17"/>
  <c r="K21" i="26"/>
  <c r="G143" i="27" s="1"/>
  <c r="L109" i="25"/>
  <c r="H148" i="44"/>
  <c r="M24" i="43"/>
  <c r="M22" i="43" s="1"/>
  <c r="K111" i="25"/>
  <c r="K149" i="27"/>
  <c r="I105" i="23"/>
  <c r="J104" i="23"/>
  <c r="I105" i="40"/>
  <c r="J104" i="40"/>
  <c r="A64" i="23"/>
  <c r="O23" i="33"/>
  <c r="K145" i="34" s="1"/>
  <c r="O108" i="32"/>
  <c r="O22" i="33" s="1"/>
  <c r="K144" i="34" s="1"/>
  <c r="H150" i="44"/>
  <c r="L31" i="43"/>
  <c r="L23" i="43"/>
  <c r="H149" i="44" s="1"/>
  <c r="L30" i="43"/>
  <c r="M30" i="43" s="1"/>
  <c r="N27" i="33"/>
  <c r="N113" i="32"/>
  <c r="N28" i="33" s="1"/>
  <c r="O112" i="32"/>
  <c r="K23" i="26"/>
  <c r="G145" i="27" s="1"/>
  <c r="K112" i="25"/>
  <c r="K27" i="26" s="1"/>
  <c r="K108" i="25"/>
  <c r="K22" i="26" s="1"/>
  <c r="G144" i="27" s="1"/>
  <c r="K149" i="34"/>
  <c r="J105" i="14"/>
  <c r="I106" i="14"/>
  <c r="J104" i="30"/>
  <c r="I105" i="30"/>
  <c r="A65" i="14"/>
  <c r="G156" i="18"/>
  <c r="K154" i="44"/>
  <c r="O21" i="33"/>
  <c r="K143" i="34" s="1"/>
  <c r="P109" i="32"/>
  <c r="J21" i="17" l="1"/>
  <c r="K136" i="18" s="1"/>
  <c r="K110" i="16"/>
  <c r="I148" i="44"/>
  <c r="N24" i="43"/>
  <c r="N22" i="43" s="1"/>
  <c r="P23" i="33"/>
  <c r="G152" i="34" s="1"/>
  <c r="P108" i="32"/>
  <c r="P22" i="33" s="1"/>
  <c r="G151" i="34" s="1"/>
  <c r="H156" i="18"/>
  <c r="O27" i="33"/>
  <c r="O113" i="32"/>
  <c r="O28" i="33" s="1"/>
  <c r="P112" i="32"/>
  <c r="G156" i="27"/>
  <c r="K26" i="26"/>
  <c r="L111" i="25"/>
  <c r="L23" i="26"/>
  <c r="H145" i="27" s="1"/>
  <c r="L108" i="25"/>
  <c r="L22" i="26" s="1"/>
  <c r="H144" i="27" s="1"/>
  <c r="L112" i="25"/>
  <c r="L27" i="26" s="1"/>
  <c r="L107" i="25"/>
  <c r="P107" i="32"/>
  <c r="G161" i="44"/>
  <c r="A66" i="14"/>
  <c r="J105" i="30"/>
  <c r="I106" i="30"/>
  <c r="J106" i="14"/>
  <c r="I107" i="14"/>
  <c r="G156" i="34"/>
  <c r="A65" i="23"/>
  <c r="I106" i="40"/>
  <c r="J105" i="40"/>
  <c r="I106" i="23"/>
  <c r="J105" i="23"/>
  <c r="I150" i="44"/>
  <c r="M23" i="43"/>
  <c r="I149" i="44" s="1"/>
  <c r="M31" i="43"/>
  <c r="N30" i="43" l="1"/>
  <c r="K108" i="16"/>
  <c r="K23" i="17"/>
  <c r="G145" i="18" s="1"/>
  <c r="K109" i="16"/>
  <c r="K22" i="17" s="1"/>
  <c r="G144" i="18" s="1"/>
  <c r="K114" i="16"/>
  <c r="K28" i="17" s="1"/>
  <c r="K113" i="16"/>
  <c r="L21" i="26"/>
  <c r="H143" i="27" s="1"/>
  <c r="M109" i="25"/>
  <c r="M107" i="25" s="1"/>
  <c r="L26" i="26"/>
  <c r="H156" i="27"/>
  <c r="P27" i="33"/>
  <c r="P113" i="32"/>
  <c r="P28" i="33" s="1"/>
  <c r="J150" i="44"/>
  <c r="N31" i="43"/>
  <c r="N23" i="43"/>
  <c r="J149" i="44" s="1"/>
  <c r="I107" i="23"/>
  <c r="J106" i="23"/>
  <c r="I107" i="40"/>
  <c r="J106" i="40"/>
  <c r="A66" i="23"/>
  <c r="H156" i="34"/>
  <c r="J107" i="14"/>
  <c r="I108" i="14"/>
  <c r="J106" i="30"/>
  <c r="I107" i="30"/>
  <c r="A67" i="14"/>
  <c r="H161" i="44"/>
  <c r="P21" i="33"/>
  <c r="G150" i="34" s="1"/>
  <c r="Q109" i="32"/>
  <c r="Q107" i="32" s="1"/>
  <c r="I156" i="18"/>
  <c r="J148" i="44"/>
  <c r="O24" i="43"/>
  <c r="O22" i="43" s="1"/>
  <c r="K27" i="17" l="1"/>
  <c r="L110" i="16"/>
  <c r="L108" i="16" s="1"/>
  <c r="K21" i="17"/>
  <c r="G143" i="18" s="1"/>
  <c r="M111" i="25"/>
  <c r="M26" i="26" s="1"/>
  <c r="M21" i="26"/>
  <c r="I143" i="27" s="1"/>
  <c r="N109" i="25"/>
  <c r="J156" i="18"/>
  <c r="J7" i="18"/>
  <c r="K150" i="44"/>
  <c r="O23" i="43"/>
  <c r="K149" i="44" s="1"/>
  <c r="O31" i="43"/>
  <c r="Q23" i="33"/>
  <c r="H152" i="34" s="1"/>
  <c r="Q108" i="32"/>
  <c r="Q22" i="33" s="1"/>
  <c r="H151" i="34" s="1"/>
  <c r="I161" i="44"/>
  <c r="A68" i="14"/>
  <c r="J107" i="30"/>
  <c r="I108" i="30"/>
  <c r="J108" i="14"/>
  <c r="I109" i="14"/>
  <c r="I156" i="34"/>
  <c r="I156" i="27"/>
  <c r="K148" i="44"/>
  <c r="P24" i="43"/>
  <c r="Q21" i="33"/>
  <c r="H150" i="34" s="1"/>
  <c r="R109" i="32"/>
  <c r="A67" i="23"/>
  <c r="I108" i="40"/>
  <c r="J107" i="40"/>
  <c r="I108" i="23"/>
  <c r="J107" i="23"/>
  <c r="Q112" i="32"/>
  <c r="M23" i="26"/>
  <c r="I145" i="27" s="1"/>
  <c r="M108" i="25"/>
  <c r="M22" i="26" s="1"/>
  <c r="I144" i="27" s="1"/>
  <c r="M112" i="25"/>
  <c r="M27" i="26" s="1"/>
  <c r="O30" i="43"/>
  <c r="M110" i="16" l="1"/>
  <c r="L21" i="17"/>
  <c r="H143" i="18" s="1"/>
  <c r="N111" i="25"/>
  <c r="N26" i="26" s="1"/>
  <c r="L23" i="17"/>
  <c r="H145" i="18" s="1"/>
  <c r="L109" i="16"/>
  <c r="L22" i="17" s="1"/>
  <c r="H144" i="18" s="1"/>
  <c r="L114" i="16"/>
  <c r="L28" i="17" s="1"/>
  <c r="L113" i="16"/>
  <c r="P30" i="43"/>
  <c r="R23" i="33"/>
  <c r="I152" i="34" s="1"/>
  <c r="R108" i="32"/>
  <c r="R22" i="33" s="1"/>
  <c r="I151" i="34" s="1"/>
  <c r="G157" i="44"/>
  <c r="P31" i="43"/>
  <c r="P23" i="43"/>
  <c r="G156" i="44" s="1"/>
  <c r="J156" i="27"/>
  <c r="J7" i="27"/>
  <c r="K156" i="18"/>
  <c r="Q27" i="33"/>
  <c r="Q113" i="32"/>
  <c r="Q28" i="33" s="1"/>
  <c r="R112" i="32"/>
  <c r="I109" i="23"/>
  <c r="J108" i="23"/>
  <c r="I109" i="40"/>
  <c r="J108" i="40"/>
  <c r="A68" i="23"/>
  <c r="R107" i="32"/>
  <c r="P22" i="43"/>
  <c r="J156" i="34"/>
  <c r="J7" i="34"/>
  <c r="J109" i="14"/>
  <c r="I110" i="14"/>
  <c r="J108" i="30"/>
  <c r="I109" i="30"/>
  <c r="A69" i="14"/>
  <c r="J161" i="44"/>
  <c r="J7" i="44"/>
  <c r="N23" i="26"/>
  <c r="J145" i="27" s="1"/>
  <c r="N108" i="25"/>
  <c r="N22" i="26" s="1"/>
  <c r="J144" i="27" s="1"/>
  <c r="N112" i="25"/>
  <c r="N27" i="26" s="1"/>
  <c r="N107" i="25"/>
  <c r="L27" i="17" l="1"/>
  <c r="M113" i="16"/>
  <c r="M108" i="16"/>
  <c r="M114" i="16"/>
  <c r="M28" i="17" s="1"/>
  <c r="M23" i="17"/>
  <c r="I145" i="18" s="1"/>
  <c r="M109" i="16"/>
  <c r="M22" i="17" s="1"/>
  <c r="I144" i="18" s="1"/>
  <c r="N21" i="26"/>
  <c r="J143" i="27" s="1"/>
  <c r="O109" i="25"/>
  <c r="O107" i="25" s="1"/>
  <c r="K161" i="44"/>
  <c r="R21" i="33"/>
  <c r="I150" i="34" s="1"/>
  <c r="S109" i="32"/>
  <c r="S107" i="32" s="1"/>
  <c r="A69" i="23"/>
  <c r="I110" i="40"/>
  <c r="J109" i="40"/>
  <c r="I110" i="23"/>
  <c r="J109" i="23"/>
  <c r="G163" i="18"/>
  <c r="K156" i="27"/>
  <c r="A70" i="14"/>
  <c r="J109" i="30"/>
  <c r="I110" i="30"/>
  <c r="J110" i="14"/>
  <c r="I111" i="14"/>
  <c r="K156" i="34"/>
  <c r="G155" i="44"/>
  <c r="Q24" i="43"/>
  <c r="Q22" i="43" s="1"/>
  <c r="R27" i="33"/>
  <c r="R113" i="32"/>
  <c r="R28" i="33" s="1"/>
  <c r="S112" i="32"/>
  <c r="N110" i="16" l="1"/>
  <c r="M21" i="17"/>
  <c r="I143" i="18" s="1"/>
  <c r="M27" i="17"/>
  <c r="N113" i="16"/>
  <c r="H155" i="44"/>
  <c r="R24" i="43"/>
  <c r="S21" i="33"/>
  <c r="J150" i="34" s="1"/>
  <c r="T109" i="32"/>
  <c r="T112" i="32" s="1"/>
  <c r="S27" i="33"/>
  <c r="S113" i="32"/>
  <c r="S28" i="33" s="1"/>
  <c r="G163" i="34"/>
  <c r="J111" i="14"/>
  <c r="I112" i="14"/>
  <c r="J110" i="30"/>
  <c r="I111" i="30"/>
  <c r="A71" i="14"/>
  <c r="G163" i="27"/>
  <c r="H163" i="18"/>
  <c r="O23" i="26"/>
  <c r="K145" i="27" s="1"/>
  <c r="O112" i="25"/>
  <c r="O27" i="26" s="1"/>
  <c r="O108" i="25"/>
  <c r="O22" i="26" s="1"/>
  <c r="K144" i="27" s="1"/>
  <c r="O111" i="25"/>
  <c r="H157" i="44"/>
  <c r="Q23" i="43"/>
  <c r="H156" i="44" s="1"/>
  <c r="Q31" i="43"/>
  <c r="Q30" i="43"/>
  <c r="I111" i="23"/>
  <c r="J110" i="23"/>
  <c r="I111" i="40"/>
  <c r="J110" i="40"/>
  <c r="A70" i="23"/>
  <c r="S23" i="33"/>
  <c r="J152" i="34" s="1"/>
  <c r="S108" i="32"/>
  <c r="S22" i="33" s="1"/>
  <c r="J151" i="34" s="1"/>
  <c r="G168" i="44"/>
  <c r="O21" i="26"/>
  <c r="K143" i="27" s="1"/>
  <c r="P109" i="25"/>
  <c r="N27" i="17" l="1"/>
  <c r="R30" i="43"/>
  <c r="N114" i="16"/>
  <c r="N28" i="17" s="1"/>
  <c r="N23" i="17"/>
  <c r="J145" i="18" s="1"/>
  <c r="N109" i="16"/>
  <c r="N22" i="17" s="1"/>
  <c r="J144" i="18" s="1"/>
  <c r="N108" i="16"/>
  <c r="H168" i="44"/>
  <c r="O26" i="26"/>
  <c r="P111" i="25"/>
  <c r="I163" i="18"/>
  <c r="H163" i="27"/>
  <c r="A72" i="14"/>
  <c r="J111" i="30"/>
  <c r="I112" i="30"/>
  <c r="J112" i="14"/>
  <c r="I113" i="14"/>
  <c r="H163" i="34"/>
  <c r="T27" i="33"/>
  <c r="T113" i="32"/>
  <c r="T28" i="33" s="1"/>
  <c r="T23" i="33"/>
  <c r="K152" i="34" s="1"/>
  <c r="T108" i="32"/>
  <c r="T22" i="33" s="1"/>
  <c r="K151" i="34" s="1"/>
  <c r="I157" i="44"/>
  <c r="R31" i="43"/>
  <c r="R23" i="43"/>
  <c r="I156" i="44" s="1"/>
  <c r="P23" i="26"/>
  <c r="G152" i="27" s="1"/>
  <c r="P108" i="25"/>
  <c r="P22" i="26" s="1"/>
  <c r="G151" i="27" s="1"/>
  <c r="P112" i="25"/>
  <c r="P27" i="26" s="1"/>
  <c r="P107" i="25"/>
  <c r="A71" i="23"/>
  <c r="I112" i="40"/>
  <c r="J111" i="40"/>
  <c r="I112" i="23"/>
  <c r="J111" i="23"/>
  <c r="T107" i="32"/>
  <c r="R22" i="43"/>
  <c r="N21" i="17" l="1"/>
  <c r="J143" i="18" s="1"/>
  <c r="O110" i="16"/>
  <c r="O108" i="16" s="1"/>
  <c r="T21" i="33"/>
  <c r="K150" i="34" s="1"/>
  <c r="U109" i="32"/>
  <c r="U107" i="32" s="1"/>
  <c r="I155" i="44"/>
  <c r="S24" i="43"/>
  <c r="S22" i="43" s="1"/>
  <c r="I113" i="23"/>
  <c r="J112" i="23"/>
  <c r="I113" i="40"/>
  <c r="J112" i="40"/>
  <c r="A72" i="23"/>
  <c r="I163" i="27"/>
  <c r="I168" i="44"/>
  <c r="P21" i="26"/>
  <c r="G150" i="27" s="1"/>
  <c r="Q109" i="25"/>
  <c r="Q107" i="25" s="1"/>
  <c r="I163" i="34"/>
  <c r="J113" i="14"/>
  <c r="I114" i="14"/>
  <c r="J114" i="14" s="1"/>
  <c r="J112" i="30"/>
  <c r="I113" i="30"/>
  <c r="A73" i="14"/>
  <c r="A74" i="14"/>
  <c r="J163" i="18"/>
  <c r="P26" i="26"/>
  <c r="P110" i="16" l="1"/>
  <c r="O21" i="17"/>
  <c r="K143" i="18" s="1"/>
  <c r="O23" i="17"/>
  <c r="K145" i="18" s="1"/>
  <c r="O114" i="16"/>
  <c r="O28" i="17" s="1"/>
  <c r="O109" i="16"/>
  <c r="O22" i="17" s="1"/>
  <c r="K144" i="18" s="1"/>
  <c r="O113" i="16"/>
  <c r="Q111" i="25"/>
  <c r="R111" i="25" s="1"/>
  <c r="Q21" i="26"/>
  <c r="H150" i="27" s="1"/>
  <c r="R109" i="25"/>
  <c r="K163" i="18"/>
  <c r="K7" i="18"/>
  <c r="AE8" i="17"/>
  <c r="AF8" i="17" s="1"/>
  <c r="AG8" i="17" s="1"/>
  <c r="AH8" i="17" s="1"/>
  <c r="AI8" i="17" s="1"/>
  <c r="J113" i="30"/>
  <c r="I114" i="30"/>
  <c r="J114" i="30" s="1"/>
  <c r="J163" i="34"/>
  <c r="A74" i="23"/>
  <c r="A73" i="23"/>
  <c r="I114" i="40"/>
  <c r="J114" i="40" s="1"/>
  <c r="J113" i="40"/>
  <c r="I114" i="23"/>
  <c r="J114" i="23" s="1"/>
  <c r="J113" i="23"/>
  <c r="J157" i="44"/>
  <c r="S23" i="43"/>
  <c r="J156" i="44" s="1"/>
  <c r="S31" i="43"/>
  <c r="S30" i="43"/>
  <c r="U23" i="33"/>
  <c r="G159" i="34" s="1"/>
  <c r="U108" i="32"/>
  <c r="U22" i="33" s="1"/>
  <c r="G158" i="34" s="1"/>
  <c r="U112" i="32"/>
  <c r="Q23" i="26"/>
  <c r="H152" i="27" s="1"/>
  <c r="Q108" i="25"/>
  <c r="Q22" i="26" s="1"/>
  <c r="H151" i="27" s="1"/>
  <c r="Q112" i="25"/>
  <c r="Q27" i="26" s="1"/>
  <c r="J168" i="44"/>
  <c r="J163" i="27"/>
  <c r="J155" i="44"/>
  <c r="T24" i="43"/>
  <c r="T22" i="43" s="1"/>
  <c r="U21" i="33"/>
  <c r="G157" i="34" s="1"/>
  <c r="V109" i="32"/>
  <c r="V107" i="32" s="1"/>
  <c r="Q26" i="26" l="1"/>
  <c r="O27" i="17"/>
  <c r="P113" i="16"/>
  <c r="P27" i="17" s="1"/>
  <c r="P108" i="16"/>
  <c r="P109" i="16"/>
  <c r="P22" i="17" s="1"/>
  <c r="G151" i="18" s="1"/>
  <c r="P114" i="16"/>
  <c r="P28" i="17" s="1"/>
  <c r="P23" i="17"/>
  <c r="G152" i="18" s="1"/>
  <c r="T30" i="43"/>
  <c r="U30" i="43" s="1"/>
  <c r="K155" i="44"/>
  <c r="U24" i="43"/>
  <c r="U22" i="43" s="1"/>
  <c r="K168" i="44"/>
  <c r="K7" i="44"/>
  <c r="AE8" i="43"/>
  <c r="AF8" i="43" s="1"/>
  <c r="AG8" i="43" s="1"/>
  <c r="AH8" i="43" s="1"/>
  <c r="AI8" i="43" s="1"/>
  <c r="V23" i="33"/>
  <c r="H159" i="34" s="1"/>
  <c r="V108" i="32"/>
  <c r="V22" i="33" s="1"/>
  <c r="H158" i="34" s="1"/>
  <c r="K157" i="44"/>
  <c r="T31" i="43"/>
  <c r="T23" i="43"/>
  <c r="K156" i="44" s="1"/>
  <c r="K163" i="27"/>
  <c r="K7" i="27"/>
  <c r="AE8" i="26"/>
  <c r="AF8" i="26" s="1"/>
  <c r="AG8" i="26" s="1"/>
  <c r="AH8" i="26" s="1"/>
  <c r="AI8" i="26" s="1"/>
  <c r="R26" i="26"/>
  <c r="U27" i="33"/>
  <c r="U113" i="32"/>
  <c r="U28" i="33" s="1"/>
  <c r="V112" i="32"/>
  <c r="V21" i="33"/>
  <c r="H157" i="34" s="1"/>
  <c r="W109" i="32"/>
  <c r="W107" i="32" s="1"/>
  <c r="K163" i="34"/>
  <c r="K7" i="34"/>
  <c r="AE8" i="33"/>
  <c r="AF8" i="33" s="1"/>
  <c r="AG8" i="33" s="1"/>
  <c r="AH8" i="33" s="1"/>
  <c r="AI8" i="33" s="1"/>
  <c r="R23" i="26"/>
  <c r="I152" i="27" s="1"/>
  <c r="R112" i="25"/>
  <c r="R27" i="26" s="1"/>
  <c r="R108" i="25"/>
  <c r="R22" i="26" s="1"/>
  <c r="I151" i="27" s="1"/>
  <c r="R107" i="25"/>
  <c r="P21" i="17" l="1"/>
  <c r="G150" i="18" s="1"/>
  <c r="Q110" i="16"/>
  <c r="Q108" i="16"/>
  <c r="W21" i="33"/>
  <c r="I157" i="34" s="1"/>
  <c r="X109" i="32"/>
  <c r="X107" i="32" s="1"/>
  <c r="R21" i="26"/>
  <c r="I150" i="27" s="1"/>
  <c r="S109" i="25"/>
  <c r="S107" i="25" s="1"/>
  <c r="W23" i="33"/>
  <c r="I159" i="34" s="1"/>
  <c r="W108" i="32"/>
  <c r="W22" i="33" s="1"/>
  <c r="I158" i="34" s="1"/>
  <c r="V27" i="33"/>
  <c r="V113" i="32"/>
  <c r="V28" i="33" s="1"/>
  <c r="W112" i="32"/>
  <c r="G164" i="44"/>
  <c r="U23" i="43"/>
  <c r="G163" i="44" s="1"/>
  <c r="U31" i="43"/>
  <c r="G162" i="44"/>
  <c r="V24" i="43"/>
  <c r="V22" i="43" s="1"/>
  <c r="R110" i="16" l="1"/>
  <c r="Q21" i="17"/>
  <c r="H150" i="18" s="1"/>
  <c r="R108" i="16"/>
  <c r="Q113" i="16"/>
  <c r="Q114" i="16"/>
  <c r="Q28" i="17" s="1"/>
  <c r="Q109" i="16"/>
  <c r="Q22" i="17" s="1"/>
  <c r="H151" i="18" s="1"/>
  <c r="Q23" i="17"/>
  <c r="H152" i="18" s="1"/>
  <c r="H162" i="44"/>
  <c r="W24" i="43"/>
  <c r="W22" i="43" s="1"/>
  <c r="S21" i="26"/>
  <c r="J150" i="27" s="1"/>
  <c r="T109" i="25"/>
  <c r="X21" i="33"/>
  <c r="J157" i="34" s="1"/>
  <c r="Y109" i="32"/>
  <c r="Y107" i="32" s="1"/>
  <c r="W27" i="33"/>
  <c r="W113" i="32"/>
  <c r="W28" i="33" s="1"/>
  <c r="X112" i="32"/>
  <c r="H164" i="44"/>
  <c r="V23" i="43"/>
  <c r="H163" i="44" s="1"/>
  <c r="V31" i="43"/>
  <c r="V30" i="43"/>
  <c r="W30" i="43" s="1"/>
  <c r="S23" i="26"/>
  <c r="J152" i="27" s="1"/>
  <c r="S112" i="25"/>
  <c r="S27" i="26" s="1"/>
  <c r="S108" i="25"/>
  <c r="S22" i="26" s="1"/>
  <c r="J151" i="27" s="1"/>
  <c r="S111" i="25"/>
  <c r="X23" i="33"/>
  <c r="J159" i="34" s="1"/>
  <c r="X108" i="32"/>
  <c r="X22" i="33" s="1"/>
  <c r="J158" i="34" s="1"/>
  <c r="S110" i="16" l="1"/>
  <c r="R21" i="17"/>
  <c r="I150" i="18" s="1"/>
  <c r="Q27" i="17"/>
  <c r="R113" i="16"/>
  <c r="R23" i="17"/>
  <c r="I152" i="18" s="1"/>
  <c r="R109" i="16"/>
  <c r="R22" i="17" s="1"/>
  <c r="I151" i="18" s="1"/>
  <c r="R114" i="16"/>
  <c r="R28" i="17" s="1"/>
  <c r="I162" i="44"/>
  <c r="X24" i="43"/>
  <c r="X22" i="43" s="1"/>
  <c r="S26" i="26"/>
  <c r="T111" i="25"/>
  <c r="Y23" i="33"/>
  <c r="K159" i="34" s="1"/>
  <c r="Y108" i="32"/>
  <c r="Y22" i="33" s="1"/>
  <c r="K158" i="34" s="1"/>
  <c r="T23" i="26"/>
  <c r="K152" i="27" s="1"/>
  <c r="T112" i="25"/>
  <c r="T27" i="26" s="1"/>
  <c r="T108" i="25"/>
  <c r="T22" i="26" s="1"/>
  <c r="K151" i="27" s="1"/>
  <c r="T107" i="25"/>
  <c r="X27" i="33"/>
  <c r="X113" i="32"/>
  <c r="X28" i="33" s="1"/>
  <c r="Y112" i="32"/>
  <c r="Y21" i="33"/>
  <c r="K157" i="34" s="1"/>
  <c r="Z109" i="32"/>
  <c r="I164" i="44"/>
  <c r="W23" i="43"/>
  <c r="I163" i="44" s="1"/>
  <c r="W31" i="43"/>
  <c r="R27" i="17" l="1"/>
  <c r="S113" i="16"/>
  <c r="S108" i="16"/>
  <c r="S23" i="17"/>
  <c r="J152" i="18" s="1"/>
  <c r="S109" i="16"/>
  <c r="S22" i="17" s="1"/>
  <c r="J151" i="18" s="1"/>
  <c r="S114" i="16"/>
  <c r="S28" i="17" s="1"/>
  <c r="X30" i="43"/>
  <c r="Z23" i="33"/>
  <c r="G166" i="34" s="1"/>
  <c r="Z108" i="32"/>
  <c r="Z22" i="33" s="1"/>
  <c r="G165" i="34" s="1"/>
  <c r="Z107" i="32"/>
  <c r="Y27" i="33"/>
  <c r="Y113" i="32"/>
  <c r="Y28" i="33" s="1"/>
  <c r="Z112" i="32"/>
  <c r="T21" i="26"/>
  <c r="K150" i="27" s="1"/>
  <c r="U109" i="25"/>
  <c r="U107" i="25" s="1"/>
  <c r="U111" i="25"/>
  <c r="T26" i="26"/>
  <c r="J164" i="44"/>
  <c r="X31" i="43"/>
  <c r="X23" i="43"/>
  <c r="J163" i="44" s="1"/>
  <c r="J162" i="44"/>
  <c r="Y24" i="43"/>
  <c r="Y22" i="43" s="1"/>
  <c r="S27" i="17" l="1"/>
  <c r="T110" i="16"/>
  <c r="S21" i="17"/>
  <c r="J150" i="18" s="1"/>
  <c r="K164" i="44"/>
  <c r="Y31" i="43"/>
  <c r="Y23" i="43"/>
  <c r="K163" i="44" s="1"/>
  <c r="Y30" i="43"/>
  <c r="U26" i="26"/>
  <c r="U23" i="26"/>
  <c r="G159" i="27" s="1"/>
  <c r="U108" i="25"/>
  <c r="U22" i="26" s="1"/>
  <c r="G158" i="27" s="1"/>
  <c r="U112" i="25"/>
  <c r="U27" i="26" s="1"/>
  <c r="Z27" i="33"/>
  <c r="Z113" i="32"/>
  <c r="Z28" i="33" s="1"/>
  <c r="K162" i="44"/>
  <c r="Z24" i="43"/>
  <c r="Z22" i="43" s="1"/>
  <c r="U21" i="26"/>
  <c r="G157" i="27" s="1"/>
  <c r="V109" i="25"/>
  <c r="V111" i="25" s="1"/>
  <c r="Z21" i="33"/>
  <c r="G164" i="34" s="1"/>
  <c r="AA109" i="32"/>
  <c r="T108" i="16" l="1"/>
  <c r="T23" i="17"/>
  <c r="K152" i="18" s="1"/>
  <c r="T114" i="16"/>
  <c r="T28" i="17" s="1"/>
  <c r="T109" i="16"/>
  <c r="T22" i="17" s="1"/>
  <c r="K151" i="18" s="1"/>
  <c r="T113" i="16"/>
  <c r="V26" i="26"/>
  <c r="AA23" i="33"/>
  <c r="H166" i="34" s="1"/>
  <c r="AA108" i="32"/>
  <c r="AA22" i="33" s="1"/>
  <c r="H165" i="34" s="1"/>
  <c r="AA107" i="32"/>
  <c r="G171" i="44"/>
  <c r="Z31" i="43"/>
  <c r="Z23" i="43"/>
  <c r="G170" i="44" s="1"/>
  <c r="AA112" i="32"/>
  <c r="Z30" i="43"/>
  <c r="V23" i="26"/>
  <c r="H159" i="27" s="1"/>
  <c r="V112" i="25"/>
  <c r="V27" i="26" s="1"/>
  <c r="V108" i="25"/>
  <c r="V22" i="26" s="1"/>
  <c r="H158" i="27" s="1"/>
  <c r="V107" i="25"/>
  <c r="G169" i="44"/>
  <c r="AA24" i="43"/>
  <c r="AA22" i="43" s="1"/>
  <c r="T27" i="17" l="1"/>
  <c r="U110" i="16"/>
  <c r="T21" i="17"/>
  <c r="K150" i="18" s="1"/>
  <c r="U108" i="16"/>
  <c r="H169" i="44"/>
  <c r="AB24" i="43"/>
  <c r="AA27" i="33"/>
  <c r="AA113" i="32"/>
  <c r="AA28" i="33" s="1"/>
  <c r="AA21" i="33"/>
  <c r="H164" i="34" s="1"/>
  <c r="AB109" i="32"/>
  <c r="AB112" i="32" s="1"/>
  <c r="H171" i="44"/>
  <c r="AA23" i="43"/>
  <c r="H170" i="44" s="1"/>
  <c r="AA31" i="43"/>
  <c r="V21" i="26"/>
  <c r="H157" i="27" s="1"/>
  <c r="W109" i="25"/>
  <c r="W107" i="25" s="1"/>
  <c r="AA30" i="43"/>
  <c r="AB30" i="43" l="1"/>
  <c r="V110" i="16"/>
  <c r="U21" i="17"/>
  <c r="G157" i="18" s="1"/>
  <c r="U23" i="17"/>
  <c r="G159" i="18" s="1"/>
  <c r="U109" i="16"/>
  <c r="U22" i="17" s="1"/>
  <c r="G158" i="18" s="1"/>
  <c r="U114" i="16"/>
  <c r="U28" i="17" s="1"/>
  <c r="U113" i="16"/>
  <c r="AB27" i="33"/>
  <c r="AB113" i="32"/>
  <c r="AB28" i="33" s="1"/>
  <c r="W23" i="26"/>
  <c r="I159" i="27" s="1"/>
  <c r="W112" i="25"/>
  <c r="W27" i="26" s="1"/>
  <c r="W108" i="25"/>
  <c r="W22" i="26" s="1"/>
  <c r="I158" i="27" s="1"/>
  <c r="W111" i="25"/>
  <c r="AB107" i="32"/>
  <c r="I171" i="44"/>
  <c r="AB23" i="43"/>
  <c r="I170" i="44" s="1"/>
  <c r="AB31" i="43"/>
  <c r="W21" i="26"/>
  <c r="I157" i="27" s="1"/>
  <c r="X109" i="25"/>
  <c r="AB23" i="33"/>
  <c r="I166" i="34" s="1"/>
  <c r="AB108" i="32"/>
  <c r="AB22" i="33" s="1"/>
  <c r="I165" i="34" s="1"/>
  <c r="AB22" i="43"/>
  <c r="U27" i="17" l="1"/>
  <c r="V113" i="16"/>
  <c r="V108" i="16"/>
  <c r="V109" i="16"/>
  <c r="V22" i="17" s="1"/>
  <c r="H158" i="18" s="1"/>
  <c r="V114" i="16"/>
  <c r="V28" i="17" s="1"/>
  <c r="V23" i="17"/>
  <c r="H159" i="18" s="1"/>
  <c r="X23" i="26"/>
  <c r="J159" i="27" s="1"/>
  <c r="X112" i="25"/>
  <c r="X27" i="26" s="1"/>
  <c r="X108" i="25"/>
  <c r="X22" i="26" s="1"/>
  <c r="J158" i="27" s="1"/>
  <c r="X107" i="25"/>
  <c r="AB21" i="33"/>
  <c r="I164" i="34" s="1"/>
  <c r="AC109" i="32"/>
  <c r="AC107" i="32" s="1"/>
  <c r="I169" i="44"/>
  <c r="AC24" i="43"/>
  <c r="AC22" i="43" s="1"/>
  <c r="W26" i="26"/>
  <c r="X111" i="25"/>
  <c r="V21" i="17" l="1"/>
  <c r="H157" i="18" s="1"/>
  <c r="W110" i="16"/>
  <c r="W108" i="16"/>
  <c r="W113" i="16"/>
  <c r="V27" i="17"/>
  <c r="J169" i="44"/>
  <c r="AD24" i="43"/>
  <c r="AD22" i="43" s="1"/>
  <c r="AC23" i="33"/>
  <c r="J166" i="34" s="1"/>
  <c r="AC108" i="32"/>
  <c r="AC22" i="33" s="1"/>
  <c r="J165" i="34" s="1"/>
  <c r="AC112" i="32"/>
  <c r="X21" i="26"/>
  <c r="J157" i="27" s="1"/>
  <c r="Y109" i="25"/>
  <c r="Y107" i="25" s="1"/>
  <c r="X26" i="26"/>
  <c r="J171" i="44"/>
  <c r="AC23" i="43"/>
  <c r="J170" i="44" s="1"/>
  <c r="AC31" i="43"/>
  <c r="AC30" i="43"/>
  <c r="AC21" i="33"/>
  <c r="J164" i="34" s="1"/>
  <c r="AD109" i="32"/>
  <c r="AD107" i="32" s="1"/>
  <c r="AD30" i="43" l="1"/>
  <c r="W27" i="17"/>
  <c r="W21" i="17"/>
  <c r="I157" i="18" s="1"/>
  <c r="X110" i="16"/>
  <c r="W23" i="17"/>
  <c r="I159" i="18" s="1"/>
  <c r="W114" i="16"/>
  <c r="W28" i="17" s="1"/>
  <c r="W109" i="16"/>
  <c r="W22" i="17" s="1"/>
  <c r="I158" i="18" s="1"/>
  <c r="Y111" i="25"/>
  <c r="Z111" i="25" s="1"/>
  <c r="Y21" i="26"/>
  <c r="K157" i="27" s="1"/>
  <c r="Z109" i="25"/>
  <c r="AD23" i="33"/>
  <c r="K166" i="34" s="1"/>
  <c r="AD108" i="32"/>
  <c r="AD22" i="33" s="1"/>
  <c r="K165" i="34" s="1"/>
  <c r="K171" i="44"/>
  <c r="AD31" i="43"/>
  <c r="AD23" i="43"/>
  <c r="K170" i="44" s="1"/>
  <c r="AD21" i="33"/>
  <c r="K164" i="34" s="1"/>
  <c r="AE109" i="32"/>
  <c r="AE108" i="32" s="1"/>
  <c r="AE113" i="32" s="1"/>
  <c r="Y23" i="26"/>
  <c r="K159" i="27" s="1"/>
  <c r="Y108" i="25"/>
  <c r="Y22" i="26" s="1"/>
  <c r="K158" i="27" s="1"/>
  <c r="Y112" i="25"/>
  <c r="Y27" i="26" s="1"/>
  <c r="AC27" i="33"/>
  <c r="AC113" i="32"/>
  <c r="AC28" i="33" s="1"/>
  <c r="AD112" i="32"/>
  <c r="K169" i="44"/>
  <c r="AE24" i="43"/>
  <c r="Y26" i="26" l="1"/>
  <c r="X108" i="16"/>
  <c r="X109" i="16"/>
  <c r="X22" i="17" s="1"/>
  <c r="J158" i="18" s="1"/>
  <c r="X114" i="16"/>
  <c r="X28" i="17" s="1"/>
  <c r="X23" i="17"/>
  <c r="J159" i="18" s="1"/>
  <c r="X113" i="16"/>
  <c r="AE107" i="32"/>
  <c r="AD27" i="33"/>
  <c r="AD113" i="32"/>
  <c r="AD28" i="33" s="1"/>
  <c r="Z26" i="26"/>
  <c r="Z23" i="26"/>
  <c r="G166" i="27" s="1"/>
  <c r="Z112" i="25"/>
  <c r="Z27" i="26" s="1"/>
  <c r="Z108" i="25"/>
  <c r="Z22" i="26" s="1"/>
  <c r="G165" i="27" s="1"/>
  <c r="Z107" i="25"/>
  <c r="X27" i="17" l="1"/>
  <c r="X21" i="17"/>
  <c r="J157" i="18" s="1"/>
  <c r="Y110" i="16"/>
  <c r="Y108" i="16"/>
  <c r="Z21" i="26"/>
  <c r="G164" i="27" s="1"/>
  <c r="AA109" i="25"/>
  <c r="AA107" i="25" s="1"/>
  <c r="AF109" i="32"/>
  <c r="AF108" i="32" s="1"/>
  <c r="AF113" i="32" s="1"/>
  <c r="Y21" i="17" l="1"/>
  <c r="K157" i="18" s="1"/>
  <c r="Z110" i="16"/>
  <c r="Y109" i="16"/>
  <c r="Y22" i="17" s="1"/>
  <c r="K158" i="18" s="1"/>
  <c r="Y23" i="17"/>
  <c r="K159" i="18" s="1"/>
  <c r="Y114" i="16"/>
  <c r="Y28" i="17" s="1"/>
  <c r="Y113" i="16"/>
  <c r="AF107" i="32"/>
  <c r="AG109" i="32" s="1"/>
  <c r="AA23" i="26"/>
  <c r="H166" i="27" s="1"/>
  <c r="AA108" i="25"/>
  <c r="AA22" i="26" s="1"/>
  <c r="H165" i="27" s="1"/>
  <c r="AA112" i="25"/>
  <c r="AA27" i="26" s="1"/>
  <c r="AA111" i="25"/>
  <c r="AA21" i="26"/>
  <c r="H164" i="27" s="1"/>
  <c r="AB109" i="25"/>
  <c r="Y27" i="17" l="1"/>
  <c r="Z113" i="16"/>
  <c r="Z108" i="16"/>
  <c r="Z23" i="17"/>
  <c r="G166" i="18" s="1"/>
  <c r="Z114" i="16"/>
  <c r="Z28" i="17" s="1"/>
  <c r="Z109" i="16"/>
  <c r="Z22" i="17" s="1"/>
  <c r="G165" i="18" s="1"/>
  <c r="AG108" i="32"/>
  <c r="AG113" i="32" s="1"/>
  <c r="AG107" i="32"/>
  <c r="AH109" i="32" s="1"/>
  <c r="AH108" i="32" s="1"/>
  <c r="AH113" i="32" s="1"/>
  <c r="AB23" i="26"/>
  <c r="I166" i="27" s="1"/>
  <c r="AB112" i="25"/>
  <c r="AB27" i="26" s="1"/>
  <c r="AB108" i="25"/>
  <c r="AB22" i="26" s="1"/>
  <c r="I165" i="27" s="1"/>
  <c r="AB107" i="25"/>
  <c r="AA26" i="26"/>
  <c r="AB111" i="25"/>
  <c r="AA110" i="16" l="1"/>
  <c r="Z21" i="17"/>
  <c r="G164" i="18" s="1"/>
  <c r="AA113" i="16"/>
  <c r="Z27" i="17"/>
  <c r="AH107" i="32"/>
  <c r="AB26" i="26"/>
  <c r="AB21" i="26"/>
  <c r="I164" i="27" s="1"/>
  <c r="AC109" i="25"/>
  <c r="AC111" i="25" s="1"/>
  <c r="AA27" i="17" l="1"/>
  <c r="AA108" i="16"/>
  <c r="AA109" i="16"/>
  <c r="AA22" i="17" s="1"/>
  <c r="H165" i="18" s="1"/>
  <c r="AA114" i="16"/>
  <c r="AA28" i="17" s="1"/>
  <c r="AA23" i="17"/>
  <c r="H166" i="18" s="1"/>
  <c r="AC26" i="26"/>
  <c r="AC107" i="25"/>
  <c r="AC23" i="26"/>
  <c r="J166" i="27" s="1"/>
  <c r="AC108" i="25"/>
  <c r="AC22" i="26" s="1"/>
  <c r="J165" i="27" s="1"/>
  <c r="AC112" i="25"/>
  <c r="AC27" i="26" s="1"/>
  <c r="AI109" i="32"/>
  <c r="AI108" i="32" s="1"/>
  <c r="AI113" i="32" s="1"/>
  <c r="AB110" i="16" l="1"/>
  <c r="AA21" i="17"/>
  <c r="H164" i="18" s="1"/>
  <c r="AI107" i="32"/>
  <c r="AC21" i="26"/>
  <c r="J164" i="27" s="1"/>
  <c r="AD109" i="25"/>
  <c r="AB108" i="16" l="1"/>
  <c r="AB109" i="16"/>
  <c r="AB22" i="17" s="1"/>
  <c r="I165" i="18" s="1"/>
  <c r="AB114" i="16"/>
  <c r="AB28" i="17" s="1"/>
  <c r="AB23" i="17"/>
  <c r="I166" i="18" s="1"/>
  <c r="AB113" i="16"/>
  <c r="AD23" i="26"/>
  <c r="K166" i="27" s="1"/>
  <c r="AD108" i="25"/>
  <c r="AD22" i="26" s="1"/>
  <c r="K165" i="27" s="1"/>
  <c r="AD112" i="25"/>
  <c r="AD27" i="26" s="1"/>
  <c r="AD111" i="25"/>
  <c r="AD107" i="25"/>
  <c r="AB27" i="17" l="1"/>
  <c r="AC110" i="16"/>
  <c r="AB21" i="17"/>
  <c r="I164" i="18" s="1"/>
  <c r="AC108" i="16"/>
  <c r="AD26" i="26"/>
  <c r="AD21" i="26"/>
  <c r="K164" i="27" s="1"/>
  <c r="AE109" i="25"/>
  <c r="AE108" i="25" s="1"/>
  <c r="AE112" i="25" s="1"/>
  <c r="AD110" i="16" l="1"/>
  <c r="AC21" i="17"/>
  <c r="J164" i="18" s="1"/>
  <c r="AC23" i="17"/>
  <c r="J166" i="18" s="1"/>
  <c r="AC109" i="16"/>
  <c r="AC22" i="17" s="1"/>
  <c r="J165" i="18" s="1"/>
  <c r="AC114" i="16"/>
  <c r="AC28" i="17" s="1"/>
  <c r="AC113" i="16"/>
  <c r="AE107" i="25"/>
  <c r="AF109" i="25" s="1"/>
  <c r="AF108" i="25" s="1"/>
  <c r="AF112" i="25" s="1"/>
  <c r="AE111" i="25"/>
  <c r="AC27" i="17" l="1"/>
  <c r="AD113" i="16"/>
  <c r="AD27" i="17" s="1"/>
  <c r="AD108" i="16"/>
  <c r="AD109" i="16"/>
  <c r="AD22" i="17" s="1"/>
  <c r="K165" i="18" s="1"/>
  <c r="AD23" i="17"/>
  <c r="K166" i="18" s="1"/>
  <c r="AD114" i="16"/>
  <c r="AD28" i="17" s="1"/>
  <c r="AF111" i="25"/>
  <c r="AF107" i="25"/>
  <c r="AD21" i="17" l="1"/>
  <c r="K164" i="18" s="1"/>
  <c r="AE110" i="16"/>
  <c r="AE109" i="16" s="1"/>
  <c r="AE114" i="16" s="1"/>
  <c r="AG109" i="25"/>
  <c r="AG108" i="25" s="1"/>
  <c r="AG112" i="25" s="1"/>
  <c r="AE108" i="16" l="1"/>
  <c r="AF110" i="16"/>
  <c r="AF109" i="16" s="1"/>
  <c r="AF114" i="16" s="1"/>
  <c r="AG111" i="25"/>
  <c r="AG107" i="25"/>
  <c r="AF108" i="16" l="1"/>
  <c r="AG110" i="16" s="1"/>
  <c r="AG109" i="16" s="1"/>
  <c r="AG114" i="16" s="1"/>
  <c r="AH109" i="25"/>
  <c r="AH108" i="25" s="1"/>
  <c r="AH112" i="25" s="1"/>
  <c r="AG108" i="16" l="1"/>
  <c r="AH110" i="16"/>
  <c r="AH109" i="16" s="1"/>
  <c r="AH114" i="16" s="1"/>
  <c r="AH111" i="25"/>
  <c r="AH107" i="25"/>
  <c r="AH108" i="16" l="1"/>
  <c r="AI110" i="16"/>
  <c r="AI109" i="16" s="1"/>
  <c r="AI114" i="16" s="1"/>
  <c r="AI108" i="16"/>
  <c r="AI109" i="25"/>
  <c r="AI108" i="25" s="1"/>
  <c r="AI112" i="25" s="1"/>
  <c r="AI111" i="25" l="1"/>
  <c r="AI107" i="25"/>
</calcChain>
</file>

<file path=xl/sharedStrings.xml><?xml version="1.0" encoding="utf-8"?>
<sst xmlns="http://schemas.openxmlformats.org/spreadsheetml/2006/main" count="2074" uniqueCount="556">
  <si>
    <r>
      <t xml:space="preserve">     </t>
    </r>
    <r>
      <rPr>
        <sz val="16"/>
        <rFont val="Arial"/>
        <family val="2"/>
      </rPr>
      <t xml:space="preserve">   BewertungsTool: Nachhaltige Ausgaben und Investitionen</t>
    </r>
  </si>
  <si>
    <t xml:space="preserve">        BewertungsTool: Nachhaltige Ausgaben und Investitionen</t>
  </si>
  <si>
    <t>Berechnungsgrundlagen</t>
  </si>
  <si>
    <r>
      <t xml:space="preserve">bitte die </t>
    </r>
    <r>
      <rPr>
        <i/>
        <sz val="10"/>
        <color indexed="10"/>
        <rFont val="Arial"/>
        <family val="2"/>
      </rPr>
      <t>rot</t>
    </r>
    <r>
      <rPr>
        <i/>
        <sz val="10"/>
        <rFont val="Arial"/>
        <family val="2"/>
      </rPr>
      <t xml:space="preserve"> umrandeten Felder ausfüllen</t>
    </r>
  </si>
  <si>
    <t>Parameter</t>
  </si>
  <si>
    <t>Projektbezeichnung</t>
  </si>
  <si>
    <t>Anfangsjahr der Nutzen-Kosten-Tabelle (JJJJ)</t>
  </si>
  <si>
    <t>Arbeitsplatzdichte bei Gewerbeflächen (AP/ha)</t>
  </si>
  <si>
    <t xml:space="preserve">Laden- und Bürofläche:230, Dienstleistungsgewerbe:135-320, Verarbeitendes Gewerbe, Handel, Verkehr:50-80, </t>
  </si>
  <si>
    <t>Verkehrsgewerbe:35, Hafennahe Nutzung:15</t>
  </si>
  <si>
    <t>Dimension (1000, 1000000 )</t>
  </si>
  <si>
    <t>wenn möglich bei Tausend belassen.</t>
  </si>
  <si>
    <t xml:space="preserve">   bei Bedarf ändern</t>
  </si>
  <si>
    <t>Dimensionsbezeichnung(T, Mio.)</t>
  </si>
  <si>
    <r>
      <t>Währung (€)</t>
    </r>
    <r>
      <rPr>
        <sz val="10"/>
        <color indexed="10"/>
        <rFont val="Arial"/>
        <family val="2"/>
      </rPr>
      <t xml:space="preserve"> </t>
    </r>
  </si>
  <si>
    <t>€</t>
  </si>
  <si>
    <r>
      <t xml:space="preserve">Welche Anlage wird verwendet? </t>
    </r>
    <r>
      <rPr>
        <i/>
        <sz val="10"/>
        <rFont val="Arial"/>
        <family val="2"/>
      </rPr>
      <t>Bitte "x" eintragen</t>
    </r>
  </si>
  <si>
    <t xml:space="preserve">   Anlage Tourismus</t>
  </si>
  <si>
    <t xml:space="preserve">   Anlage Gewerbe</t>
  </si>
  <si>
    <t>Quellen:</t>
  </si>
  <si>
    <t>Vorgaben</t>
  </si>
  <si>
    <t>Realzinssatz (%)</t>
  </si>
  <si>
    <t>%</t>
  </si>
  <si>
    <t>Fiskalische Wirkungen pro Arbeitsplatz (€/AP)</t>
  </si>
  <si>
    <r>
      <t>Veränderung der Steuern (</t>
    </r>
    <r>
      <rPr>
        <b/>
        <sz val="10"/>
        <rFont val="Arial"/>
        <family val="2"/>
      </rPr>
      <t>nach LFA</t>
    </r>
    <r>
      <rPr>
        <sz val="10"/>
        <rFont val="Arial"/>
        <family val="2"/>
      </rPr>
      <t>)</t>
    </r>
  </si>
  <si>
    <t>Fiskalische Wirkungen pro Einwohner (€)</t>
  </si>
  <si>
    <t xml:space="preserve">Zusätzliche Arbeitsplätze (Hoch- und Tiefbau) pro </t>
  </si>
  <si>
    <t xml:space="preserve">   1 Mio. € zusätzliche Endnachfrage</t>
  </si>
  <si>
    <t>Prof. Schaefer, Input-Output-Modell für Bremen, 1993 Stand: 2010</t>
  </si>
  <si>
    <t xml:space="preserve">Zusätzliche Arbeitsplätze (Dienstleistungen) pro </t>
  </si>
  <si>
    <t>Regionalmultiplikator</t>
  </si>
  <si>
    <t xml:space="preserve">   (Vorleistung: 1,3 * Einkommen: 1,1)</t>
  </si>
  <si>
    <t>Prof. Schaefer, Input-Output-Modell für Bremen, 1993</t>
  </si>
  <si>
    <t xml:space="preserve">   davon Einkommensmultiplikator</t>
  </si>
  <si>
    <t xml:space="preserve">Pendlerqoute </t>
  </si>
  <si>
    <t>Stala Bremen</t>
  </si>
  <si>
    <t>Haushaltsgröße</t>
  </si>
  <si>
    <t>Durchschnittliche Ausgaben eines Tagesgastes in</t>
  </si>
  <si>
    <t xml:space="preserve">   Bremen-Stadt ohne Übernachtung</t>
  </si>
  <si>
    <t xml:space="preserve">dwif - Deutsches Wirtschaftswissenschaftliche Institut für Fremdenverkehr e.V:  </t>
  </si>
  <si>
    <t>Durchschnittliche Tagesausgaben eines Übernachtungs-</t>
  </si>
  <si>
    <t xml:space="preserve">   gastes in Bremen-stadt einschl. Übernachtungskosten</t>
  </si>
  <si>
    <t>Mangels spezifischer Daten auch in Bremerhaven anzusetzen.</t>
  </si>
  <si>
    <t xml:space="preserve"> &lt;= 2 Jahre</t>
  </si>
  <si>
    <t xml:space="preserve"> &lt;= 5 Jahre</t>
  </si>
  <si>
    <t xml:space="preserve"> &lt;= 10 Jahre</t>
  </si>
  <si>
    <t xml:space="preserve"> &lt;= 20 Jahre</t>
  </si>
  <si>
    <t>Nutzen-Kosten-Tabelle</t>
  </si>
  <si>
    <t>Realisierungs-/ Nutzungsjahr</t>
  </si>
  <si>
    <t>Direkte Ausgaben</t>
  </si>
  <si>
    <t>Ausgaben der Verwaltung: Personalausgaben</t>
  </si>
  <si>
    <t xml:space="preserve">                               Sachausgaben</t>
  </si>
  <si>
    <t>Planung</t>
  </si>
  <si>
    <t>Erschließung</t>
  </si>
  <si>
    <t>Bauinvestition</t>
  </si>
  <si>
    <t>Ersatzmaßnahmen</t>
  </si>
  <si>
    <t>Sonstige</t>
  </si>
  <si>
    <t>Summe der direkten Ausgaben (nominal)</t>
  </si>
  <si>
    <t>Indirekte Ausgaben</t>
  </si>
  <si>
    <t>Erweiterung vorhandener Infrastruktur</t>
  </si>
  <si>
    <t>Sonstige allgemeine Umweltschutzmaßnahmen</t>
  </si>
  <si>
    <t>Investitionsförderung</t>
  </si>
  <si>
    <t>Summe der indirekten Ausgaben (nominal)</t>
  </si>
  <si>
    <t>Summe der Nettoausgaben (nominal)</t>
  </si>
  <si>
    <t>Abzinsungsfaktor (Realzins)</t>
  </si>
  <si>
    <t>Summe der Nettoausgaben (real)</t>
  </si>
  <si>
    <t>Direkte Nutzen</t>
  </si>
  <si>
    <t>Verkaufserlöse</t>
  </si>
  <si>
    <t>Mieten und Pachten</t>
  </si>
  <si>
    <t>Summe der direkten Nutzen (nominal)</t>
  </si>
  <si>
    <t>Indirekte Nutzen</t>
  </si>
  <si>
    <t>Fiskalische Wirkungen (siehe Anlage) vor LFA</t>
  </si>
  <si>
    <t>Fiskalische Wirkungen (siehe Anlage) nach LFA</t>
  </si>
  <si>
    <t>Drittmitteleinwerbungen gesamt</t>
  </si>
  <si>
    <t>EU (ohne Komplementärmittel)</t>
  </si>
  <si>
    <t>Bund (ohne Komplementärmittel)</t>
  </si>
  <si>
    <t>Sonstige (reine Drittmittel)</t>
  </si>
  <si>
    <t>Summe der indirekten Nutzen (nominal) vor LFA</t>
  </si>
  <si>
    <t>Summe der indirekten Nutzen (nominal) nach LFA</t>
  </si>
  <si>
    <t>Berechnung vor LFA</t>
  </si>
  <si>
    <t>Summe der Nettonutzen (nominal)</t>
  </si>
  <si>
    <t>Summe der Nettonutzen (real)</t>
  </si>
  <si>
    <t>Saldo Nutzen abzüglich Kosten (real)</t>
  </si>
  <si>
    <t>Saldo kumuliert (real)                                   vor LFA</t>
  </si>
  <si>
    <t>Berechnung nach LFA</t>
  </si>
  <si>
    <t>Saldo kumuliert (real)                                nach LFA</t>
  </si>
  <si>
    <t>nach-richtl.</t>
  </si>
  <si>
    <t>Ausgabenreduzierende Faktoren</t>
  </si>
  <si>
    <t>Beteiligung von Privaten</t>
  </si>
  <si>
    <t>Anlage Tourismus</t>
  </si>
  <si>
    <t>Fiskalische Wirkungen</t>
  </si>
  <si>
    <t>während der Bauphase</t>
  </si>
  <si>
    <t>entspricht rechnerischen AP</t>
  </si>
  <si>
    <t>Haushaltseffekte vor LFA</t>
  </si>
  <si>
    <t>Haushaltseffekte nach LFA</t>
  </si>
  <si>
    <t>Betreibergesellschaft</t>
  </si>
  <si>
    <t>Anzahl</t>
  </si>
  <si>
    <t>durchschnittliche Verweildauer (Tage)</t>
  </si>
  <si>
    <t>Bremische Besucher</t>
  </si>
  <si>
    <t>Brutto-Anzahl</t>
  </si>
  <si>
    <t>Haushaltseffekte vor LFA (20%-Regel)</t>
  </si>
  <si>
    <t>Haushaltseffekte nach LFA (20%-Regel)</t>
  </si>
  <si>
    <t>Außerbremische Besucher ohne Übernachtung</t>
  </si>
  <si>
    <t>Übernachtungsgäste</t>
  </si>
  <si>
    <t>Summe fiskalische Wirkungen (nominal) v. LFA</t>
  </si>
  <si>
    <t>Summe fiskalische Wirkungen (nominal) n. LFA</t>
  </si>
  <si>
    <t>Bemerkungen:</t>
  </si>
  <si>
    <t>Anlage Gewerbe</t>
  </si>
  <si>
    <t>Arbeitsplätze</t>
  </si>
  <si>
    <t>a) während der Bauphase</t>
  </si>
  <si>
    <t xml:space="preserve">    Summe der Nettoausgaben (nominal)</t>
  </si>
  <si>
    <t xml:space="preserve">    entspricht rechnerischen AP</t>
  </si>
  <si>
    <t>b) während der Betriebsphase</t>
  </si>
  <si>
    <t>nachr.: genutzte Fläche (ha)</t>
  </si>
  <si>
    <t>Summe der Arbeitsplätze (a+b)</t>
  </si>
  <si>
    <r>
      <t xml:space="preserve">      </t>
    </r>
    <r>
      <rPr>
        <sz val="16"/>
        <rFont val="Arial"/>
        <family val="2"/>
      </rPr>
      <t xml:space="preserve"> BewertungsTool: Nachhaltige Ausgaben und Investitionen</t>
    </r>
  </si>
  <si>
    <t>Planungszeitraum</t>
  </si>
  <si>
    <t>Wirkungsbereich</t>
  </si>
  <si>
    <r>
      <t xml:space="preserve">       </t>
    </r>
    <r>
      <rPr>
        <sz val="16"/>
        <rFont val="Arial"/>
        <family val="2"/>
      </rPr>
      <t>BewertungsTool: Nachhaltige Ausgaben und Investitionen</t>
    </r>
  </si>
  <si>
    <t>Erste Schritte und Erläuterung der Rechenwege</t>
  </si>
  <si>
    <t>1.</t>
  </si>
  <si>
    <t>2.</t>
  </si>
  <si>
    <t>zuzuordnen ist, nehmen Sie bitte separate Berechnungen mit entsprechend aufgeteilten Budgets vor!</t>
  </si>
  <si>
    <t>3.</t>
  </si>
  <si>
    <t>Input</t>
  </si>
  <si>
    <t xml:space="preserve">Hier können Sie Angaben über viele Aspekte des geplanten Projektes machen. </t>
  </si>
  <si>
    <t>Ihre Angaben bilden zusammen mit den Annahmen und Setzungen die Datengrundlage für die Berechnung der Effekte.</t>
  </si>
  <si>
    <t>4.</t>
  </si>
  <si>
    <t>Überprüfung der Annahmen und Setzungen</t>
  </si>
  <si>
    <t>5.</t>
  </si>
  <si>
    <t>Zwischenergebnis</t>
  </si>
  <si>
    <t>Hier können Sie alle Zwischenergebnisse überprüfen. 
Die Erläuterungen der genauen Rechenwege können Sie im Anschluss an den kleinen Überblick  - 'die ersten Schritte' nachlesen.</t>
  </si>
  <si>
    <t>6.</t>
  </si>
  <si>
    <t>Endergebnis</t>
  </si>
  <si>
    <t>Hier werden die zentralen regionalwirtschaftlichen Ergebnisse: die Arbeitsplatzeffekte, die Einwohnereffekte und die fiskalische Effekte sowie 
die kumulierte Kosten-Nutzen-Betrachtung dargestellt.</t>
  </si>
  <si>
    <t>7.</t>
  </si>
  <si>
    <t>Ausdruck des Reports</t>
  </si>
  <si>
    <t>Die wichtigsten Informationen aus Wirkungsbereich, Input, Annahmen und Setzungen, den Zwischenergebnissen sowie dem Endergebnis werden hier übersichtlich zusammengestellt. Der Ausdruck passt genau auf eine DIN-A4-Seite..</t>
  </si>
  <si>
    <t>Wichtiger Hinweis!</t>
  </si>
  <si>
    <t>Jeder Drucker hat einen etwas anderen bedruckbaren Bereich. Bitte legen Sie daher vor dem Ausdruck unter Ansicht/Seitenumbruchvorschau die Seitenbegrenzung fest.</t>
  </si>
  <si>
    <t>Erläuterung Rechenwege</t>
  </si>
  <si>
    <t xml:space="preserve"> Anwendungsforschung, Grundlagenforschung, Lehre</t>
  </si>
  <si>
    <r>
      <t>Ziel</t>
    </r>
    <r>
      <rPr>
        <sz val="10"/>
        <rFont val="Arial"/>
        <family val="2"/>
      </rPr>
      <t>:</t>
    </r>
  </si>
  <si>
    <t xml:space="preserve"> Ermittlung direkter, öffentlich finanzierter Arbeitsplätze aus dem öffentlichen Budget (Kosten) der Einrichtung</t>
  </si>
  <si>
    <r>
      <t>genutzte Informationen</t>
    </r>
    <r>
      <rPr>
        <sz val="10"/>
        <rFont val="Arial"/>
        <family val="2"/>
      </rPr>
      <t>:</t>
    </r>
  </si>
  <si>
    <t>Input User</t>
  </si>
  <si>
    <t xml:space="preserve"> Kosten (öffentliche Finanzierung Land HB) der Einrichtung oder des Studiengangs p.a. (ohne Baukosten)</t>
  </si>
  <si>
    <t>Annahmen und Setzungen</t>
  </si>
  <si>
    <t xml:space="preserve"> durchschnittliche Gesamtkosten je Arbeitsplatz</t>
  </si>
  <si>
    <t>Rechenweg</t>
  </si>
  <si>
    <t>Kosten / durchschnittliche Gesamtkosten je Arbeitsplatz</t>
  </si>
  <si>
    <t>Ergebnis</t>
  </si>
  <si>
    <t xml:space="preserve"> Direkte, öffentlich finanzierte Arbeitsplätze in FuE-Einrichtung</t>
  </si>
  <si>
    <t xml:space="preserve"> Ermittlung direkter, aus Drittmitteln finanzierter Arbeitsplätze anhand der in Planungen o. Zielvereinbarung festgelegten Drittmittel p.a.</t>
  </si>
  <si>
    <t xml:space="preserve"> Drittmittel</t>
  </si>
  <si>
    <t>Drittmittel / durchschnittliche Gesamtkosten je Arbeitsplatz</t>
  </si>
  <si>
    <t xml:space="preserve"> Drittmittelfinanzierte Arbeitsplätze in der FuE-Einrichtung</t>
  </si>
  <si>
    <t xml:space="preserve"> Ermittlung der Gesamtsumme der direkt Beschäftigten in der FuE-Einrichtung (p.a. in Vollzeitäquivalenten)</t>
  </si>
  <si>
    <t xml:space="preserve"> - (wird im Tool über die Anzahl der direkt in FuE-Einrichtung Beschäftigten ermittelt)</t>
  </si>
  <si>
    <t xml:space="preserve"> -</t>
  </si>
  <si>
    <t>Ergebnis (Drittmittelfinanzierte Arbeitsplätze in der FuE-Einrichtung) + Ergebnis (Direkte, öffentlich finanzierte Arbeitsplätze in FuE-Einrichtung)</t>
  </si>
  <si>
    <t>Ermittlung der (indirekten) Arbeitsplätze in Bremen aus den Vorleistungen der FuE-Einrichtung anhand der Sach-/Investitionskosten je Arbeitsplatz und dem durchschnittlichen Produktionswert der vorleistenden Branchen je Arbeitsplatz</t>
  </si>
  <si>
    <t>a) Anteil Sach- und Investitionskosten an Gesamtkosten je Arbeitsplatz</t>
  </si>
  <si>
    <t>b) Bremische Regionalquote der Vorleistungen</t>
  </si>
  <si>
    <t>c) Durchschnittlicher Produktionswert je Erwerbstätigen in Handel/Reparatur/Instandhaltung (VGR)</t>
  </si>
  <si>
    <t>(Direkte, öffentlich finanzierte Arbeitsplätze in FuE-Einrichtung * durchschnittliche Gesamtkosten je Arbeitsplatz</t>
  </si>
  <si>
    <t>* Anteil Sach- und Investitionskosten an Gesamtkosten je Arbeitsplatz * Bremische Regionalquote der Vorleistungen</t>
  </si>
  <si>
    <t>* Abzug der Handelswaren (Korrekturfaktor VGR-Daten / Durchschnittlicher Produktionswert je Erwerbstätigen in Handel/Reparatur/Instandhaltung (VGR))</t>
  </si>
  <si>
    <t>+</t>
  </si>
  <si>
    <t xml:space="preserve">(Drittmittelfinanzierte Arbeitsplätze in der FuE-Einrichtung * durchschnittliche Gesamtkosten je Arbeitsplatz </t>
  </si>
  <si>
    <t>* Anteil Sach- und Investitionskosten an Gesamtkosten je Arbeitsplatz * Bremische Regionalquote der Vorleistungen *</t>
  </si>
  <si>
    <t>Abzug der Handelswaren (Korrekturfaktor VGR-Daten / Durchschnittlicher Produktionswert je Erwerbstätigen in Handel/Reparatur/Instandhaltung (VGR))</t>
  </si>
  <si>
    <t xml:space="preserve"> Arbeitsplätze in Bremen aus den Vorleistungen der FuE-Einrichtung</t>
  </si>
  <si>
    <t xml:space="preserve"> Anwendungsforschung; Grundlagenforschung</t>
  </si>
  <si>
    <t xml:space="preserve"> Ermittlung der Spin-offs und der in Bremen entstehenden Arbeitsplätze</t>
  </si>
  <si>
    <t>Anzahl der Spin-offs</t>
  </si>
  <si>
    <t xml:space="preserve"> Anzahl der Arbeitsplätze pro Spin-off</t>
  </si>
  <si>
    <t xml:space="preserve"> Anzahl der Spin-offs * Anzahl der Arbeitsplätze pro Spin-off</t>
  </si>
  <si>
    <t xml:space="preserve"> Arbeitsplätze in Spin-offs</t>
  </si>
  <si>
    <t xml:space="preserve"> Ermittlung der in der Einrichtung ausgebildeten Absolventen als qualifizierte Beschäftigte (Arbeitsplätze) in bremischer Wirtschaft</t>
  </si>
  <si>
    <t xml:space="preserve"> Anzahl der in Einrichtung tätigen Professoren</t>
  </si>
  <si>
    <t>a) Promotionen je Prof. p.a.</t>
  </si>
  <si>
    <t>b) Dipl./BA/MA-Absolventen je Prof. p.a.</t>
  </si>
  <si>
    <t>c) bremische Verbleibquote der Absolventen</t>
  </si>
  <si>
    <t xml:space="preserve"> (Promotionen je Prof. p.a. * Anzahl der in Einrichtung tätigen Professoren* Abschlag Vermeidung Doppelzählungen mit FuE-Koop-Arbeitsplatz * bremische Verbleibquote der Absolventen)</t>
  </si>
  <si>
    <t>(Dipl./BA/MA-Absolventen je Prof. p.a. * Anzahl der in Einrichtung tätigen Professoren* Abschlag Vermeidung Doppelzählungen mit FuE-Koop-Arbeitsplätze * bremische Verbleibquote der Absolventen)</t>
  </si>
  <si>
    <t xml:space="preserve"> Absolventen als Qualifiziertes Personal für die bremische Wirtschaft</t>
  </si>
  <si>
    <t xml:space="preserve"> Anwendungsforschung</t>
  </si>
  <si>
    <t xml:space="preserve"> Ermittlung der Arbeitsplätze in mit der FuE-Einrichtung kooperierenden Unternehmen in Bremen</t>
  </si>
  <si>
    <t xml:space="preserve"> Drittmittel insgesamt</t>
  </si>
  <si>
    <r>
      <t xml:space="preserve">a) Projektkosten in der Wirtschaft je 1 </t>
    </r>
    <r>
      <rPr>
        <sz val="10"/>
        <rFont val="Times New Roman"/>
        <family val="1"/>
      </rPr>
      <t>€</t>
    </r>
    <r>
      <rPr>
        <sz val="10"/>
        <rFont val="Arial"/>
        <family val="2"/>
      </rPr>
      <t xml:space="preserve"> Drittmittel für die FuE-Einrichtung</t>
    </r>
  </si>
  <si>
    <t>b) Projektbudget in der Wirt. pro neuem Arbeitsplatz (Anwendungsforschung)</t>
  </si>
  <si>
    <t>c) Projektbudget in der Wirt. pro gesichertem Arbeitsplatz (Anwendungsforschung)</t>
  </si>
  <si>
    <t>d) Wirkungsfrist: Wie lange sind Arbeitsplätze in Unternehmen ursächlich auf den Impuls durch das Kooperationsprojekt zurück zu führen?</t>
  </si>
  <si>
    <r>
      <t xml:space="preserve">Unter Berücksichtigung Wirkungsfrist (Drittmittel insgesamt * Projektkosten in der Wirtschaft je 1 </t>
    </r>
    <r>
      <rPr>
        <sz val="10"/>
        <rFont val="Times New Roman"/>
        <family val="1"/>
      </rPr>
      <t>€</t>
    </r>
    <r>
      <rPr>
        <sz val="10"/>
        <rFont val="Arial"/>
        <family val="2"/>
      </rPr>
      <t xml:space="preserve"> Drittmittel für die FuE-Einrichtung) / Kosten für einen neuen Arbeitsplatz in der Wirtschaft bei FuE-Kooperationsprojekten (Anwendungsforschung)</t>
    </r>
  </si>
  <si>
    <t>Unter Berücksichtigung Wirkungsfrist (Drittmittel insgesamt * Projektkosten in der Wirtschaft je 1 € Drittmittel für die FuE-Einrichtung) / Kosten für einen gesicherten Arbeitsplatz in der Wirtschaft bei FuE-Kooperationsprojekten (Anwendungsforschung)</t>
  </si>
  <si>
    <t xml:space="preserve"> Arbeitsplätze in bremischer Wirtschaft aufgrund von Kooperationen mit der FuE-Einrichtung</t>
  </si>
  <si>
    <t xml:space="preserve"> Grundlagenforschung</t>
  </si>
  <si>
    <t>a) Projektkosten in der Wirtschaft</t>
  </si>
  <si>
    <t>b) Projektbudget in der Wirt. pro neuem Arbeitsplatz (Grundlagenforschung)</t>
  </si>
  <si>
    <t>c) Projektbudget in der Wirt. pro gesichertem Arbeitsplatz (Grundlagenforschung)</t>
  </si>
  <si>
    <r>
      <t xml:space="preserve"> Unter Berücksichtigung Wirkungsfrist (Drittmittel insgesamt * Projektkosten in der Wirtschaft je 1 </t>
    </r>
    <r>
      <rPr>
        <sz val="10"/>
        <rFont val="Times New Roman"/>
        <family val="1"/>
      </rPr>
      <t>€</t>
    </r>
    <r>
      <rPr>
        <sz val="10"/>
        <rFont val="Arial"/>
        <family val="2"/>
      </rPr>
      <t xml:space="preserve"> Drittmittel für die FuE-Einrichtung) / Kosten für einen neuen Arbeitsplatz in der Wirtschaft bei FuE-Kooperationsprojekten (Grundlagenforschung)</t>
    </r>
  </si>
  <si>
    <t>Unter Berücksichtigung Wirkungsfrist (Drittmittel insgesamt * Projektkosten in der Wirtschaft je 1 € Drittmittel für die FuE-Einrichtung) / Kosten für einen gesicherten Arbeitsplatz in der Wirtschaft bei FuE-Kooperationsprojekten (Grundlagenforschung)</t>
  </si>
  <si>
    <t xml:space="preserve"> Anwendungsforschung, Grundlagenforschung, Lehre, Infrastruktur</t>
  </si>
  <si>
    <t xml:space="preserve"> Ermittlung der indirekten und (einkommens-) induzierten Arbeitsplatzeffekte in Bremen</t>
  </si>
  <si>
    <t xml:space="preserve"> - (wird durch Tool ermittelt)</t>
  </si>
  <si>
    <t>a) Einkommensmultiplikator (induzierte Effekte)</t>
  </si>
  <si>
    <t>b) Regionalmultiplikator (indirekte und induzierte Effekte)</t>
  </si>
  <si>
    <t xml:space="preserve"> (Summe Arbeitsplatzeffekte (ohne direkt Beschäftigte) * Regionalmultiplikator</t>
  </si>
  <si>
    <t>direkt Beschäftigte * Einkommensmultiplikator</t>
  </si>
  <si>
    <t>Anmerkung:</t>
  </si>
  <si>
    <t>Für direkt Beschäftigte wird nur der Einkommensmultiplikator angewendet, da die indirekten Effekte der direkt Beschäftigten bereits durch „Arbeitsplätze aus Sachkosten und Investitionen“ (Vermeidung von Doppelzählungen)</t>
  </si>
  <si>
    <t xml:space="preserve"> Indirekte und induzierte Arbeitsplätze</t>
  </si>
  <si>
    <t>Grundlagenforschung, Anwendungsforschung, Lehre, Infrastruktur</t>
  </si>
  <si>
    <t xml:space="preserve"> Ermittlung der jährlichen fiskalischen Wirkungen</t>
  </si>
  <si>
    <t xml:space="preserve"> - (wird vom Tool ermittelt)</t>
  </si>
  <si>
    <t xml:space="preserve"> Fiskalische Wirkungen je Arbeitsplatz p.a.</t>
  </si>
  <si>
    <t xml:space="preserve"> Gesamtsumme der Arbeitsplatzeffekte * Fiskalische Wirkungen je Arbeitsplatz p.a.</t>
  </si>
  <si>
    <t xml:space="preserve"> Fiskalische Effekte p.a.</t>
  </si>
  <si>
    <t xml:space="preserve"> Kosten-Nutzen-Analyse zur Ermittlung der fiskalischen Rentabilität</t>
  </si>
  <si>
    <t xml:space="preserve"> Zinssatz (aktuell 5%)</t>
  </si>
  <si>
    <r>
      <t xml:space="preserve"> Fiskalische Effekte – Kosten + (kumulierte Nutzen-Kosten-Betrachtung (T</t>
    </r>
    <r>
      <rPr>
        <sz val="10"/>
        <rFont val="Times New Roman"/>
        <family val="1"/>
      </rPr>
      <t>€</t>
    </r>
    <r>
      <rPr>
        <sz val="10"/>
        <rFont val="Arial"/>
        <family val="2"/>
      </rPr>
      <t>) bis zu dem entsprechenden Zeitpunkt * Zinssatz)</t>
    </r>
  </si>
  <si>
    <t xml:space="preserve"> Infrastruktur</t>
  </si>
  <si>
    <t xml:space="preserve"> Ermittlung der temporären Arbeitsplatzeffekte während der Bauphase</t>
  </si>
  <si>
    <t xml:space="preserve"> Bauinvestitionen</t>
  </si>
  <si>
    <t xml:space="preserve"> Durchschnittlicher Produktionswert je Erwerbstätigem im Baugewerbe</t>
  </si>
  <si>
    <t xml:space="preserve"> Bauinvestitionen / Durchschnittlicher Produktionswert je Erwerbstätigem im Baugewerbe</t>
  </si>
  <si>
    <t xml:space="preserve"> Temporäre Arbeitsplatzeffekte aus Bauerstellungsphase</t>
  </si>
  <si>
    <t xml:space="preserve"> Lehre</t>
  </si>
  <si>
    <t xml:space="preserve"> Anzahl Studienplätze</t>
  </si>
  <si>
    <t xml:space="preserve"> Studienanfänger pro Jahr</t>
  </si>
  <si>
    <t xml:space="preserve"> Bremische Abbrecherquote</t>
  </si>
  <si>
    <t xml:space="preserve"> Studienanfänger des Jahres + (Studienanfänger des Vorjahres * (1-Bremische Abbrecherquote)) + (Studienanfänger vor zwei Jahren * (1-(Bremische Abbrecherquote)) * (1-(Bremische Abbrecherquote/2))))</t>
  </si>
  <si>
    <t xml:space="preserve"> Ermittlung der durch die Konsumausgaben bedingten Arbeitsplätze in der bremischen Wirtschaft</t>
  </si>
  <si>
    <t xml:space="preserve"> - wird vom Tool ermittelt</t>
  </si>
  <si>
    <t>a) jährliche Ausgaben von Stud. am Studienort, differenziert in Vor-Ort-Normalstudent = i, Auswärtige Student = ii und Einpendlerstudent = iii</t>
  </si>
  <si>
    <t>b) Anteil Konsumausgaben Studenten an allen Ausgaben</t>
  </si>
  <si>
    <t>c) Durchschnittlicher Produktionswert je Erwerbstätigen in Bremen</t>
  </si>
  <si>
    <t xml:space="preserve"> ((Anzahl Studienplätze * Jährliche Ausgaben am Studienort - Student vor Ort * Anteil Konsumausgaben an allen Ausgaben * Anteil der Studenten aus der Region * (1-Pendlerquote))</t>
  </si>
  <si>
    <t>(Anzahl Studienplätze * Jährliche Ausgaben am Studienort - Auswärtiger Student * Anteil Konsumausgaben an allen Ausgaben * Anteil der Studenten aus der Region * (1-Pendlerquote)</t>
  </si>
  <si>
    <t>+)</t>
  </si>
  <si>
    <t>(Anzahl Studienplätze * Jährliche Ausgaben am Studienort - Einpendlerstudent * Anteil Konsumausgaben an allen Ausgaben * Anteil der Studenten aus der Region * (1-Pendlerquote)))</t>
  </si>
  <si>
    <t>/ Durchschnittlicher Produktionswert je Erwerbstätigen in Bremen</t>
  </si>
  <si>
    <t xml:space="preserve"> Arbeitsplätze aus studentischen Konsumausgaben</t>
  </si>
  <si>
    <t xml:space="preserve"> Ermittlung der in der regionalen Wirtschaft verbleibenden Absolventen als Qualifiziertes Personal (Arbeitsplätze)</t>
  </si>
  <si>
    <t>a) Bremische Abbrecherquote</t>
  </si>
  <si>
    <t>b) Abschlag zur Vermeidung von Doppelzählungen mit FuE-Kooperationsarbeitsplätzen</t>
  </si>
  <si>
    <t xml:space="preserve"> Anzahl Studienplätze * Bremische Abbrecherquote * Abschlag zur Vermeidung von Doppelzählungen mit FuE-Kooperationsarbeitsplätzen * Bremische Verbleibquote der Absolventen (in der Bremischen Wirtschaft)</t>
  </si>
  <si>
    <t>Absolventen werden erst nach zwei Jahren nach Beginn des Planungszeitraums gezählt</t>
  </si>
  <si>
    <t xml:space="preserve"> Absolventen als Qualifiziertes Personal</t>
  </si>
  <si>
    <t xml:space="preserve"> Ermittlung der fiskalischen Einwohnereffekte</t>
  </si>
  <si>
    <t>a) Berücksichtigung Absolventen-/Abbrecherquote</t>
  </si>
  <si>
    <t>b) Fiskaleffekte je Einwohner p.a.</t>
  </si>
  <si>
    <t xml:space="preserve"> Anzahl Studienplätze * Fiskalischer Effekt je Einwohner p.a * (1-( Pendlerquote *Anteil der Studenten aus der Region))</t>
  </si>
  <si>
    <t xml:space="preserve"> Einwohnereffekt und Fiskalischer Einwohnereffekt daraus</t>
  </si>
  <si>
    <t xml:space="preserve"> Ermittlung der fiskalischen Arbeitsplatzeffekte</t>
  </si>
  <si>
    <t xml:space="preserve"> (Direkte Arbeitsplätze in der Einrichtung + Arbeitsplätze aus den Vorleistungen der FuE-Einrichtung (Sachkosten und Investitionen) + indirekte und induzierte Arbeitsplatzeffekte in Bremen + Arbeitsplätze aus studentischen Konsumausgaben + Absolventen als qualifiziertes Personal) * Fiskalische Wirkungen je Arbeitsplatz p.a.</t>
  </si>
  <si>
    <t xml:space="preserve"> Fiskalischer Arbeitsplatzeffekt</t>
  </si>
  <si>
    <r>
      <t xml:space="preserve">  </t>
    </r>
    <r>
      <rPr>
        <sz val="16"/>
        <rFont val="Arial"/>
        <family val="2"/>
      </rPr>
      <t xml:space="preserve">   BewertungsTool: Nachhaltige Ausgaben und Investitionen</t>
    </r>
  </si>
  <si>
    <t>Input Kosten (für das Land Bremen)</t>
  </si>
  <si>
    <t>Finanzierung durch das Land Bremen [€]</t>
  </si>
  <si>
    <t>Personal-kosten [€]</t>
  </si>
  <si>
    <t>Sach-/Investitionskosten [€]</t>
  </si>
  <si>
    <t>Input Drittmittel</t>
  </si>
  <si>
    <t>Über welche Informationen hinsichtlich der Drittmittel verfügen Sie?</t>
  </si>
  <si>
    <t>nur Drittmittel insgesamt</t>
  </si>
  <si>
    <t>Aufteilung Drittmittel öffentlich und privat</t>
  </si>
  <si>
    <t>Aufteilung Drittmittel öffentlich und privat und Anteil privat aus Bremen</t>
  </si>
  <si>
    <t xml:space="preserve">Drittmittel insgesamt </t>
  </si>
  <si>
    <t>öffentliche Drittmittel (BMBF, DFG, etc.)</t>
  </si>
  <si>
    <t>Privat / Wirtschaft insgesamt</t>
  </si>
  <si>
    <t>Privat / Wirtschaft außerhalb Bremens [€]</t>
  </si>
  <si>
    <t>Privat / Wirtschaft aus Bremen</t>
  </si>
  <si>
    <t>Überprüfungs-Spalte Summe Prozente</t>
  </si>
  <si>
    <t>[€]</t>
  </si>
  <si>
    <t>[%]</t>
  </si>
  <si>
    <t>wird ausgeblendet</t>
  </si>
  <si>
    <t>Drittmittel insgesamt [€]</t>
  </si>
  <si>
    <t>öffentliche Drittmittel (BMBF, DFG, etc.) [%</t>
  </si>
  <si>
    <t>öffentliche Drittmittel (BMBF, DFG, etc.) [€]</t>
  </si>
  <si>
    <t>Prozent</t>
  </si>
  <si>
    <t>Privat / Wirtschaft aus Bremen [€]</t>
  </si>
  <si>
    <r>
      <t xml:space="preserve">            </t>
    </r>
    <r>
      <rPr>
        <sz val="16"/>
        <rFont val="Arial"/>
        <family val="2"/>
      </rPr>
      <t>BewertungsTool: Nachhaltige Ausgaben und Investitionen</t>
    </r>
  </si>
  <si>
    <t>Anzahl der in der Einrichtung tätigen Professoren</t>
  </si>
  <si>
    <t>Anzahl Professoren</t>
  </si>
  <si>
    <t>III. Annahmen und Setzungen</t>
  </si>
  <si>
    <t>Sofern Sie nicht die Standardvorgaben des Tools benutzen wollen, können Sie hier eigene Werte, bspw. aus Zielvereinbarungen eintragen. Eigene Eintragungen = Abweichungen von den Vorgaben</t>
  </si>
  <si>
    <t>Personal-, Sach- und Investitionskosten für einen Arbeitsplatz</t>
  </si>
  <si>
    <t>Anteil Personalkosten an den Gesamtkosten eines Arbeitsplatzes (Quelle: SBW)</t>
  </si>
  <si>
    <r>
      <t xml:space="preserve">Anteil Sachkosten an den Gesamtkosten eines Arbeitsplatzes </t>
    </r>
    <r>
      <rPr>
        <i/>
        <sz val="10"/>
        <rFont val="Arial"/>
        <family val="2"/>
      </rPr>
      <t>(Veränderungen bei Personalkosten eintragen)</t>
    </r>
  </si>
  <si>
    <t>Anteil Sachkosten (Quelle: SBW)</t>
  </si>
  <si>
    <t xml:space="preserve">Anteil Investitionen (Sachkosten/Investitionen - Sachkosten; Veränderungen bei Investitionen eintragen) </t>
  </si>
  <si>
    <t>Gesamtkosten je Arbeitsplatz (bremische Finanzierung)</t>
  </si>
  <si>
    <t>Gesamtkosten je Arbeitsplatz (Drittmittel)</t>
  </si>
  <si>
    <t>Sofern Sie für die Angaben zu den Arbeitsplatzkosten nicht die Systemwerte ausgewählt haben, begründen Sie dies bitte hier:</t>
  </si>
  <si>
    <t xml:space="preserve">Durchschnittliche Anzahl der Spin-Off </t>
  </si>
  <si>
    <t>(zum Beenden der Textfeldeingabe bitte in ein aktives Excelfeld klicken)</t>
  </si>
  <si>
    <t>Es gibt drei Möglichkeiten die Anzahl der Spin-Offs einzugeben:</t>
  </si>
  <si>
    <r>
      <t xml:space="preserve">Sie nutzen die Ausfüllhilfe (unter a.) </t>
    </r>
    <r>
      <rPr>
        <i/>
        <sz val="10"/>
        <rFont val="Arial"/>
        <family val="2"/>
      </rPr>
      <t>oder</t>
    </r>
  </si>
  <si>
    <r>
      <t xml:space="preserve">Sie nutzen den Systemvorschlag (Button unter b.) </t>
    </r>
    <r>
      <rPr>
        <i/>
        <sz val="10"/>
        <rFont val="Arial"/>
        <family val="2"/>
      </rPr>
      <t>oder</t>
    </r>
  </si>
  <si>
    <t>Sie geben die Anzahl der Spin-Offs pro Jahr händisch ein (Tabelle unter c.)</t>
  </si>
  <si>
    <t>a.)</t>
  </si>
  <si>
    <t>Ausfüllhilfe</t>
  </si>
  <si>
    <t>Durchschnittliche Anzahl der Spin-Offs je Zeitraum (siehe nächste Zeile)</t>
  </si>
  <si>
    <t>Zeitraum in Jahren (alle X Jahre ein Spin-off)</t>
  </si>
  <si>
    <t>b.)</t>
  </si>
  <si>
    <t>c.)</t>
  </si>
  <si>
    <t>Händische Eingabe der Werte</t>
  </si>
  <si>
    <t>Anzahl der Spin-Offs</t>
  </si>
  <si>
    <t xml:space="preserve">Achtung nicht löschen dies ist ein Stopp für die Markierung </t>
  </si>
  <si>
    <r>
      <t>Bitte hier Begründung für Abweichungen vom Systemwert hinsichtlich Spin-offs eintragen</t>
    </r>
    <r>
      <rPr>
        <i/>
        <sz val="10"/>
        <rFont val="Arial"/>
        <family val="2"/>
      </rPr>
      <t xml:space="preserve"> </t>
    </r>
  </si>
  <si>
    <t>Anzahl Arbeitsplätze pro Spin-Off</t>
  </si>
  <si>
    <t>Anzahl der Arbeitsplätze pro Spin-Off</t>
  </si>
  <si>
    <t>Anzahl der Arbeitsplätze Spin-Off</t>
  </si>
  <si>
    <t>Drittmittel und Arbeitsplatzkosten in der Wirtschaft</t>
  </si>
  <si>
    <t>Projektkosten in der Wirtschaft je 1 € Drittmittel für die FuE-Einrichtung</t>
  </si>
  <si>
    <t>Kosten für einen neuen Arbeitsplatz in der Wirtschaft bei FuE-Kooperationsprojekten</t>
  </si>
  <si>
    <t>Auswahl dieses Feldes durch Zuordnung auf Wirkungsbereich, Zugriff auf Systemblatt</t>
  </si>
  <si>
    <t xml:space="preserve">Kosten für einen gesicherten Arbeitsplatz in der Wirtschaft bei FuE-Kooperationsprojekten  (Ergebnis PRO INNO-Evaluierung: 105,2 T€) </t>
  </si>
  <si>
    <t>Anteil öffentliche Drittmittel (BMBF, DFG, etc.)</t>
  </si>
  <si>
    <t>Anteil Privat / Wirtschaft außerhalb Bremens</t>
  </si>
  <si>
    <t>Anteil Privat / Wirtschaft aus Bremen</t>
  </si>
  <si>
    <t>Wirkungsfrist durch den Impuls der Kooperationsprojekte entstandenen Arbeitsplätze</t>
  </si>
  <si>
    <t>Absolventen</t>
  </si>
  <si>
    <t>Promotionen je Professor p.a.</t>
  </si>
  <si>
    <t>Diplom-/MA-/BA-Absolventen je Professor p.a.</t>
  </si>
  <si>
    <t xml:space="preserve">Bremische Verbleibquote der Absolventen </t>
  </si>
  <si>
    <t xml:space="preserve">lediglich ein Teil der Absolventen darf gezählt werden, ansonsten Doppelzählungen mit Arbeitsplätzen aus Wirtschafts-FuE-Mitteln </t>
  </si>
  <si>
    <t>Sofern Sie für die Absolventenzahlen nicht die Systemwerte ausgewählt haben, begründen Sie dies bitte hier:</t>
  </si>
  <si>
    <t>Multiplikatoren und Regionale Effekte</t>
  </si>
  <si>
    <t xml:space="preserve">Jahresfrist bei der Berechnung der Arbeitsplätze durch Kooperationen </t>
  </si>
  <si>
    <t xml:space="preserve">Regionalmultiplikator (Quelle: ISP-Evaluierung = 1,4) </t>
  </si>
  <si>
    <t>Einkommensmultiplikator (Quelle ISP-Evaluierung  1,1 - ist Bestandteil des Regionalmultiplikators)</t>
  </si>
  <si>
    <r>
      <t xml:space="preserve">Steuereinnahmen pro Arbeitsplatz - </t>
    </r>
    <r>
      <rPr>
        <b/>
        <sz val="10"/>
        <rFont val="Arial"/>
        <family val="2"/>
      </rPr>
      <t>vor LFA</t>
    </r>
    <r>
      <rPr>
        <sz val="10"/>
        <rFont val="Arial"/>
        <family val="2"/>
      </rPr>
      <t xml:space="preserve"> </t>
    </r>
  </si>
  <si>
    <r>
      <t xml:space="preserve">Steuereinnahmen pro Arbeitsplatz - </t>
    </r>
    <r>
      <rPr>
        <b/>
        <sz val="10"/>
        <rFont val="Arial"/>
        <family val="2"/>
      </rPr>
      <t>nach LFA</t>
    </r>
  </si>
  <si>
    <t>Pendlerquote</t>
  </si>
  <si>
    <t xml:space="preserve">Haushaltsgröße (Quelle: StaLa Bremen) </t>
  </si>
  <si>
    <t>Abzug von Handelswaren (Korrekturfaktor VGR-Daten)</t>
  </si>
  <si>
    <t>Bremische Regionalquote (Vorleistungen und Einkommensverausgabung; Quelle: ISP-Evaluierung)</t>
  </si>
  <si>
    <t xml:space="preserve">Durchschnittlicher Produktionswert je Erwerbstätigen in Bremen </t>
  </si>
  <si>
    <t>Durchschnittlicher Produktionswert je Erwerbstätigen Bauwirtschaft</t>
  </si>
  <si>
    <t>Fiskalischer Effekt je Einwohner - vor LFA</t>
  </si>
  <si>
    <t>Zinssatz im 
Zeitverlauf und in (%)</t>
  </si>
  <si>
    <t>Anteil Sachkosten/Investitionen (Gesamtkosten eines Arbeitsplatzes -  Personalkosten; Veränderungen bei Personalkosten eintragen)</t>
  </si>
  <si>
    <t xml:space="preserve">Gesamtkosten je Arbeitsplatz (bremische Finanzierung) </t>
  </si>
  <si>
    <t xml:space="preserve">Achtung nicht löschen dies ist ein Stop für die Markierung </t>
  </si>
  <si>
    <t>Sofern, Sie für die Spin-offs nicht die Systemwerte ausgewählt haben, begründen Sie dies bitte hier:</t>
  </si>
  <si>
    <t>Durchschnittlicher Produktionswert je Erwerbstätigen in Bremen (VGR der Länder, Berechnung 03.2007 des StaLa Bremen; Wert 2004)</t>
  </si>
  <si>
    <t>Durchschnittlicher Produktionswert je Erwerbstätigen Bauwirtschaft (VGR der Länder, Berechnung 03.2007 des StaLa Bremen; Wert 2004)</t>
  </si>
  <si>
    <t>Ergebnisübersicht - Details (hier keine Eingaben oder Änderungen vornehmen!)</t>
  </si>
  <si>
    <t>ab hier ausblenden!!!!!!! Aber nicht löschen - wegen anderer schon ausgeblendeter Bereich</t>
  </si>
  <si>
    <t>Direkte Arbeitsplätze 
in der Einrichtung</t>
  </si>
  <si>
    <t>davon:</t>
  </si>
  <si>
    <t>vom Land Bremen finanziert</t>
  </si>
  <si>
    <t>aus Drittmitteln finanziert</t>
  </si>
  <si>
    <t>Drittmittel</t>
  </si>
  <si>
    <t>öffentliche Drittmittel</t>
  </si>
  <si>
    <t>private Drittmittel (nicht Bremen)</t>
  </si>
  <si>
    <t>bremische private Drittmittel</t>
  </si>
  <si>
    <t>Arbeitsplätze aus den Vorleistungen der 
FuE-Einrichtung 
(Sachkosten und Investitionen)</t>
  </si>
  <si>
    <t>Arbeitsplätze in Spin-Offs (kumuliert)</t>
  </si>
  <si>
    <t>Anzahl der Spin-Offs (kumuliert)</t>
  </si>
  <si>
    <t>Absolventen als 
Qualifiziertes Personal (kumuliert)</t>
  </si>
  <si>
    <t>pro Jahr</t>
  </si>
  <si>
    <t>Arbeitsplätze in 
bremischer Wirtschaft 
aufgrund von Kooperationen 
mit der FuE-Einrichtung</t>
  </si>
  <si>
    <t>neue Arbeitsplätze</t>
  </si>
  <si>
    <t>gesicherte Arbeitsplätze</t>
  </si>
  <si>
    <t>Wirkungsfrist</t>
  </si>
  <si>
    <t>neue</t>
  </si>
  <si>
    <t>gesicherte</t>
  </si>
  <si>
    <t>indirekte und induzierte 
Arbeitsplatzeffekte in Bremen</t>
  </si>
  <si>
    <t>Fiskalische Effekte in Bremen p.a.vor LFA</t>
  </si>
  <si>
    <t>Fiskalische Effekte in Bremen p.a.nach LFA</t>
  </si>
  <si>
    <t>kumulierte 
Nutzen-Kosten-Betrachtung (T€) vor LFA</t>
  </si>
  <si>
    <t>jährlicher Saldo (T€)</t>
  </si>
  <si>
    <t>Zinsen (T€)</t>
  </si>
  <si>
    <t>Kosten insgesamt (T€)</t>
  </si>
  <si>
    <t xml:space="preserve">kumulierte </t>
  </si>
  <si>
    <t>Nutzen-Kosten-Betrachtung (T€) nach LFA</t>
  </si>
  <si>
    <t>Übersicht wesentlicher Ergebnisse</t>
  </si>
  <si>
    <t>Arbeitsplatzeffekte (Gesamtsumme p.a.)</t>
  </si>
  <si>
    <t>Nachrichtl.: Arbeitsplatz-Effekte kumuliert</t>
  </si>
  <si>
    <t xml:space="preserve">Einwohnereffekte (Gesamtsumme p.a.) </t>
  </si>
  <si>
    <t>Nachrichtl.: EW-Effekte kumuliert</t>
  </si>
  <si>
    <t>Fiskalische Effekte in Bremen p.a.</t>
  </si>
  <si>
    <t>Nachrichtl.: Fiskalische Effekte kumuliert</t>
  </si>
  <si>
    <t>kumulierte 
Nutzen-Kosten-Betrachtung (T€)  vor LFA</t>
  </si>
  <si>
    <t>Kosten - ges. kumuliert (T€)</t>
  </si>
  <si>
    <t>Nutzen-Kosten-Betrachtung (T€)  nach LFA</t>
  </si>
  <si>
    <t>Report - Wirkungsbereich Grundlagenforschung</t>
  </si>
  <si>
    <t>Kosten / Finanzierung Land Bremen [€]</t>
  </si>
  <si>
    <t>Drittmittel (öffentlich und privat) [€]</t>
  </si>
  <si>
    <t>Anteil Personalkosten an den Gesamtkosten eines Arbeitsplatzes</t>
  </si>
  <si>
    <t>Gesamtkosten je Arbeitsplatz 
(bremische Finanzierung) in EURO</t>
  </si>
  <si>
    <t>Anzahl aller Spin-Offs im Prognosezeitraum</t>
  </si>
  <si>
    <t>Zwischenergebnisse</t>
  </si>
  <si>
    <t>Arbeitsplätze a. d. Vorleistungen der
FuE-Einrichtung (Sachkosten und Investitionen)</t>
  </si>
  <si>
    <t>Arbeitsplätze in Spin-Offs (dauerhaft = kumuliert)</t>
  </si>
  <si>
    <t>Endergebnisse</t>
  </si>
  <si>
    <t>Fiskalische Effekte in Bremen p.a.                 vor LFA</t>
  </si>
  <si>
    <t>Fiskalische Effekte in Bremen p.a.               nach LFA</t>
  </si>
  <si>
    <t>Nutzen-Kosten-Betrachtung kumuliert (T€)</t>
  </si>
  <si>
    <t>Ergebnisse nur vor LFA</t>
  </si>
  <si>
    <t>Kosten insgesamt kumuliert (T€)</t>
  </si>
  <si>
    <t>Nutzen-Kosten-Betrachtung kumuliert (T€) [Forts.]</t>
  </si>
  <si>
    <r>
      <t xml:space="preserve">       </t>
    </r>
    <r>
      <rPr>
        <sz val="16"/>
        <rFont val="Arial"/>
        <family val="2"/>
      </rPr>
      <t xml:space="preserve">  BewertungsTool: Nachhaltige Ausgaben und Investitionen</t>
    </r>
  </si>
  <si>
    <t>Input Kosten</t>
  </si>
  <si>
    <r>
      <t xml:space="preserve">        </t>
    </r>
    <r>
      <rPr>
        <sz val="16"/>
        <rFont val="Arial"/>
        <family val="2"/>
      </rPr>
      <t>BewertungsTool: Nachhaltige Ausgaben und Investitionen</t>
    </r>
  </si>
  <si>
    <t>Überprüfungs-spalte Summe Prozente</t>
  </si>
  <si>
    <r>
      <t xml:space="preserve">             </t>
    </r>
    <r>
      <rPr>
        <sz val="16"/>
        <rFont val="Arial"/>
        <family val="2"/>
      </rPr>
      <t>BewertungsTool: Nachhaltige Ausgaben und Investitionen</t>
    </r>
  </si>
  <si>
    <t>In der Einrichtung tätige Professoren</t>
  </si>
  <si>
    <r>
      <t xml:space="preserve"> </t>
    </r>
    <r>
      <rPr>
        <sz val="16"/>
        <rFont val="Arial"/>
        <family val="2"/>
      </rPr>
      <t xml:space="preserve">    BewertungsTool: Nachhaltige Ausgaben und Investitionen</t>
    </r>
  </si>
  <si>
    <t>Gesamtkosten je Arbeitsplatz (bremische Finanzierung) in EURO</t>
  </si>
  <si>
    <t>Bremische Verbleibquote der Absolventen (in der Bremischen Wirtschaft)</t>
  </si>
  <si>
    <t>lediglich ein Teil der Absolventen darf gezählt werden, ansonsten Doppelzählungen mit Arbeitsplätzen aus Wirtschafts-FuE-Mitteln</t>
  </si>
  <si>
    <t>Jahresfrist bei Berechnung der Arbeitsplätze durch Kooperationen (So lange bestehen Arbeitsplätzen aufgrund Kooperationsimpuls)</t>
  </si>
  <si>
    <t xml:space="preserve">Regionalmultiplikator (Quelle: ISP-Evaluierung = 1,4) (Änderung durch Anwender bei nachweislich höheren bremischen Verflechtungen) </t>
  </si>
  <si>
    <r>
      <t xml:space="preserve">Steuereinnahmen pro Arbeitsplatz </t>
    </r>
    <r>
      <rPr>
        <b/>
        <sz val="10"/>
        <rFont val="Arial"/>
        <family val="2"/>
      </rPr>
      <t>vor LFA</t>
    </r>
  </si>
  <si>
    <r>
      <t xml:space="preserve">Steuereinnahmen pro Arbeitsplatz </t>
    </r>
    <r>
      <rPr>
        <b/>
        <sz val="10"/>
        <rFont val="Arial"/>
        <family val="2"/>
      </rPr>
      <t>nach LFA</t>
    </r>
  </si>
  <si>
    <t xml:space="preserve">Haushaltsgröße </t>
  </si>
  <si>
    <t xml:space="preserve">Durchschnittlicher Produktionswert je Erwerbstätigen in der Bauwirtschaft </t>
  </si>
  <si>
    <t xml:space="preserve">Fiskalischer Effekt je Einwohner - vor LFA </t>
  </si>
  <si>
    <t>Jahresfrist bei der Berechnung der Arbeitsplätze durch Kooperationen (So lange bestehen AP aufgrund des Kooperationsimpulses)</t>
  </si>
  <si>
    <t xml:space="preserve">        Bewertungstool: Nachhaltige Ausgaben und Investitionen</t>
  </si>
  <si>
    <t>Arbeitsplätze in Spin-offs</t>
  </si>
  <si>
    <t>gleich('Annahmen u Setzungen Anwendung'!$D$169*'Input Lehre Anwendung'!I36*'Annahmen u Setzungen Anwendung'!$D$173*'Annahmen u Setzungen Anwendung'!$D$175)+('Annahmen u Setzungen Anwendung'!$D$171*'Input Lehre Anwendung'!I36*'Annahmen u Setzungen Anwendung'!$D$173*'Annahmen u Setzungen Anwendung'!$D$175)</t>
  </si>
  <si>
    <t>gleich('Annahmen u Setzungen Anwendung'!$D$169*'Input Lehre Anwendung'!I41*'Annahmen u Setzungen Anwendung'!$D$173*'Annahmen u Setzungen Anwendung'!$D$175)+('Annahmen u Setzungen Anwendung'!$D$171*'Input Lehre Anwendung'!I41*'Annahmen u Setzungen Anwendung'!$D$173*'Annahmen u Setzungen Anwendung'!$D$175)</t>
  </si>
  <si>
    <t>gleich('Annahmen u Setzungen Anwendung'!$D$169*'Input Lehre Anwendung'!I42*'Annahmen u Setzungen Anwendung'!$D$173*'Annahmen u Setzungen Anwendung'!$D$175)+('Annahmen u Setzungen Anwendung'!$D$171*'Input Lehre Anwendung'!I42*'Annahmen u Setzungen Anwendung'!$D$173*'Annahmen u Setzungen Anwendung'!$D$175)</t>
  </si>
  <si>
    <t>gleich('Annahmen u Setzungen Anwendung'!$D$169*'Input Lehre Anwendung'!I43*'Annahmen u Setzungen Anwendung'!$D$173*'Annahmen u Setzungen Anwendung'!$D$175)+('Annahmen u Setzungen Anwendung'!$D$171*'Input Lehre Anwendung'!I43*'Annahmen u Setzungen Anwendung'!$D$173*'Annahmen u Setzungen Anwendung'!$D$175)</t>
  </si>
  <si>
    <t>gleich('Annahmen u Setzungen Anwendung'!$D$169*'Input Lehre Anwendung'!I44*'Annahmen u Setzungen Anwendung'!$D$173*'Annahmen u Setzungen Anwendung'!$D$175)+('Annahmen u Setzungen Anwendung'!$D$171*'Input Lehre Anwendung'!I44*'Annahmen u Setzungen Anwendung'!$D$173*'Annahmen u Setzungen Anwendung'!$D$175)</t>
  </si>
  <si>
    <t>Fiskalische Effekte in Bremen p.a. vor LFA</t>
  </si>
  <si>
    <t>Nutzen-Kosten - kumuliert (T€) vor LFA</t>
  </si>
  <si>
    <t>Nutzen-Kosten - kumuliert (T€) nach LFA</t>
  </si>
  <si>
    <r>
      <t xml:space="preserve">      </t>
    </r>
    <r>
      <rPr>
        <sz val="16"/>
        <rFont val="Arial"/>
        <family val="2"/>
      </rPr>
      <t>Bewertungstool: Nachhaltige Ausgaben und Investitionen</t>
    </r>
  </si>
  <si>
    <t>Endergebnisse Übersicht (hier bitte keine Eintragungen und Änderungen vornehmen!)</t>
  </si>
  <si>
    <t>diese Zeile immer ausblenden</t>
  </si>
  <si>
    <t>Nachrichtl.: AP-Effekte kumuliert</t>
  </si>
  <si>
    <t>Fiskalische Effekte in Bremen p.a. nach LFA</t>
  </si>
  <si>
    <r>
      <t xml:space="preserve">        </t>
    </r>
    <r>
      <rPr>
        <sz val="16"/>
        <rFont val="Arial"/>
        <family val="2"/>
      </rPr>
      <t>Bewertungstool: Nachhaltige Ausgaben und Investitionen</t>
    </r>
  </si>
  <si>
    <t>Report - Wirkungsbereich Anwendungsforschung</t>
  </si>
  <si>
    <t>Anteil Personalkosten an AP-Gesamtkosten (Quelle: SBW)</t>
  </si>
  <si>
    <t>Gesamtkosten je AP (bremische Finanzierung) in EURO</t>
  </si>
  <si>
    <t>Gesamtkosten je AP (Drittmittel)</t>
  </si>
  <si>
    <t>Zeile 127IMMER AUSBLENDEN!!!</t>
  </si>
  <si>
    <t>Fiskalische Effekte in Bremen p.a.                               vor LFA</t>
  </si>
  <si>
    <t>Fiskalische Effekte in Bremen p.a.                            nach LFA</t>
  </si>
  <si>
    <t xml:space="preserve">
Nutzen-Kosten - kumuliert (T€)</t>
  </si>
  <si>
    <t>Nutzen-Kosten - kumuliert (T€)</t>
  </si>
  <si>
    <r>
      <t xml:space="preserve">      </t>
    </r>
    <r>
      <rPr>
        <sz val="16"/>
        <rFont val="Arial"/>
        <family val="2"/>
      </rPr>
      <t>BewertungsTool: Nachhaltige Ausgaben und Investitionen</t>
    </r>
  </si>
  <si>
    <t>Bauinvestitionen [in €]</t>
  </si>
  <si>
    <r>
      <t>Projektkosten in der Wirtschaft je 1 € Drittmittel für die FuE-Einrichtung (Ergebnis FuE-Kooperationsbefragung 10 € je 1€</t>
    </r>
    <r>
      <rPr>
        <b/>
        <sz val="10"/>
        <color indexed="10"/>
        <rFont val="Arial"/>
        <family val="2"/>
      </rPr>
      <t xml:space="preserve"> FIX???</t>
    </r>
    <r>
      <rPr>
        <sz val="10"/>
        <rFont val="Arial"/>
        <family val="2"/>
      </rPr>
      <t>)</t>
    </r>
  </si>
  <si>
    <t>Hier 10 Zeilen Sicherheitsabstand, welche später ausgeblendet werden</t>
  </si>
  <si>
    <t xml:space="preserve">Regionalmultiplikator (Quelle: ISP-Evaluierung = 1,4) (Änderung durch Anwender nur bei nachweislich höheren bremischen Verflechtungen) </t>
  </si>
  <si>
    <t xml:space="preserve">Steuereinnahmen pro Arbeitsplatz - vor LFA </t>
  </si>
  <si>
    <t xml:space="preserve">Steuereinnahmen pro Arbeitsplatz - nach LFA </t>
  </si>
  <si>
    <t>Pendlerquote (Quelle: StaLa Bremen)</t>
  </si>
  <si>
    <t>Haushaltsgröße (Quelle: StaLa Bremen)</t>
  </si>
  <si>
    <t xml:space="preserve">Fiskalischer Wert je Einwohner - vor LFA </t>
  </si>
  <si>
    <t>Temporäre Arbeitsplatzeffekte Bauerstellungsphase</t>
  </si>
  <si>
    <t>kumulierte 
Nutzen-Kosten-Betrachtung (T€) or LFA</t>
  </si>
  <si>
    <r>
      <t xml:space="preserve">    </t>
    </r>
    <r>
      <rPr>
        <sz val="16"/>
        <rFont val="Arial"/>
        <family val="2"/>
      </rPr>
      <t xml:space="preserve">      BewertungsTool: Nachhaltige Ausgaben und Investitionen</t>
    </r>
  </si>
  <si>
    <t>kumulierte Nutzen-Kosten-Betrachtung (T€)  vor LFA</t>
  </si>
  <si>
    <t>Report - Wirkungsbereich Infrastruktur</t>
  </si>
  <si>
    <t>Bauinvestitionen [€]</t>
  </si>
  <si>
    <t>Fiskalische Effekte in Bremen p.a.                  vor LFA</t>
  </si>
  <si>
    <t>Fiskalische Effekte in Bremen p.a.                nach LFA</t>
  </si>
  <si>
    <t>Sach-/Investitions-kosten [€]</t>
  </si>
  <si>
    <t>BewertungsTool: Nachhaltige Ausgaben und Investitionen</t>
  </si>
  <si>
    <t>Absolventen als qualifiziertes Personal</t>
  </si>
  <si>
    <t>Anzahl in Lehre/ Studiengang Beschäftigte</t>
  </si>
  <si>
    <t>Studien-
plätze p.a. 
3 Jahre</t>
  </si>
  <si>
    <t>Studien-
anfänger pro Jahr</t>
  </si>
  <si>
    <t>Anteil Sachkosten/Investitionen (Gesamtkosten eines Arb.-platzes - Personalkosten; Veränderung. bei Personalkosten eintragen)</t>
  </si>
  <si>
    <t xml:space="preserve">Gesamtkosten je Arbeitsplatz (Drittmittel) </t>
  </si>
  <si>
    <t xml:space="preserve">Kosten je gesichertem Arbeitsplatz in der Wirtschaft bei FuE-Kooperationsprojekten  (Ergebnis PRO INNO-Evaluierung: 105,2 T€) </t>
  </si>
  <si>
    <t xml:space="preserve">Bremische Verbleibquote der Absolventen (in der Bremischen Wirtschaft) </t>
  </si>
  <si>
    <t>lediglich ein Teil der Absolventen wird gezählt zur Vermeidung Doppelzählungen mit AP aus Wirtschafts-FuE-Mitteln</t>
  </si>
  <si>
    <r>
      <t>Steuereinnahmen pro Arbeitsplatz -</t>
    </r>
    <r>
      <rPr>
        <b/>
        <sz val="10"/>
        <rFont val="Arial"/>
        <family val="2"/>
      </rPr>
      <t>nach LFA</t>
    </r>
  </si>
  <si>
    <t>Studentische Konsumausgaben</t>
  </si>
  <si>
    <t>Jährliche Ausgaben am Studienort - Student vor Ort</t>
  </si>
  <si>
    <t>Jährliche Ausgaben am Studienort - Auswärtiger Student</t>
  </si>
  <si>
    <t>Jährliche Ausgaben am Studienort - Einpendlerstudent</t>
  </si>
  <si>
    <t>Anteil Konsumausgaben an allen Ausgaben</t>
  </si>
  <si>
    <t>durchschnittliche Studiendauer (Jahre)</t>
  </si>
  <si>
    <t>Bremische Abbrecherquote</t>
  </si>
  <si>
    <t>Abschlag zur Vermeidung von Doppelzählungen mit FuE-Kooperationspartnern</t>
  </si>
  <si>
    <t>Anteil der Studenten aus der Region</t>
  </si>
  <si>
    <r>
      <t xml:space="preserve">       </t>
    </r>
    <r>
      <rPr>
        <sz val="16"/>
        <rFont val="Arial"/>
        <family val="2"/>
      </rPr>
      <t xml:space="preserve"> BewertungsTool: Nachhaltige Ausgaben und Investitionen</t>
    </r>
  </si>
  <si>
    <t>indirekte Arbeitsplätze</t>
  </si>
  <si>
    <t>induzierte Arbeitsplätze</t>
  </si>
  <si>
    <t>Arbeitsplätze aus 
studentischen Konsumausgaben</t>
  </si>
  <si>
    <t>Absolventen als
qualifiziertes Personal</t>
  </si>
  <si>
    <t>fiskalische Effekte 
Lehre insgesamt vor LFA</t>
  </si>
  <si>
    <t>insgesamt nach LFA</t>
  </si>
  <si>
    <t>fiskalische Einwohnereffekte</t>
  </si>
  <si>
    <t>gleich'Input Lehre Lehre'!F36*'Annahmen u Setzungen Lehre'!$D$204*(1-('Annahmen u Setzungen Lehre'!$D$192*'Annahmen u Setzungen Lehre'!$D$249))</t>
  </si>
  <si>
    <t>gleich'Input Lehre Lehre'!F37*'Annahmen u Setzungen Lehre'!$D$204*(1-('Annahmen u Setzungen Lehre'!$D$192*'Annahmen u Setzungen Lehre'!$D$249))</t>
  </si>
  <si>
    <t>gleich'Input Lehre Lehre'!F38*'Annahmen u Setzungen Lehre'!$D$204*(1-('Annahmen u Setzungen Lehre'!$D$192*'Annahmen u Setzungen Lehre'!$D$249))</t>
  </si>
  <si>
    <t>gleich'Input Lehre Lehre'!F39*'Annahmen u Setzungen Lehre'!$D$204*(1-('Annahmen u Setzungen Lehre'!$D$192*'Annahmen u Setzungen Lehre'!$D$249))</t>
  </si>
  <si>
    <t>gleich'Input Lehre Lehre'!F40*'Annahmen u Setzungen Lehre'!$D$204*(1-('Annahmen u Setzungen Lehre'!$D$192*'Annahmen u Setzungen Lehre'!$D$249))</t>
  </si>
  <si>
    <t>gleich'Input Lehre Lehre'!F41*'Annahmen u Setzungen Lehre'!$D$204*(1-('Annahmen u Setzungen Lehre'!$D$192*'Annahmen u Setzungen Lehre'!$D$249))</t>
  </si>
  <si>
    <t>fisk. Arbeitspl.Effekte v. LFA</t>
  </si>
  <si>
    <t>fisk. Arbeitspl.Effekte n. LFA</t>
  </si>
  <si>
    <t>kumulierte Nutzen-Kosten-Betrachtung (T€) vor LFA</t>
  </si>
  <si>
    <t>kumulierte Nutzen-Kosten-Betrachtung (T€) nach LFA</t>
  </si>
  <si>
    <t>Report - Wirkungsbereich Lehre</t>
  </si>
  <si>
    <t>Input Drittmittel [€]</t>
  </si>
  <si>
    <t>Studienanfänger pro Jahr</t>
  </si>
  <si>
    <t>Annahmen und Setzungen (Vorgaben des Tools, begründete Änderungen durch User möglich)</t>
  </si>
  <si>
    <t>Direkte Arbeitsplätze 
in der FuE-Einrichtung</t>
  </si>
  <si>
    <t>Arbeitsplätze aus Vorleistungen der
FuE-Einrichtung (Sachkosten und Investitionen)</t>
  </si>
  <si>
    <t>Absolventen als 
Qualifiziertes Personal  in bremischer Wirtschaft (kumuliert)</t>
  </si>
  <si>
    <t>Indirekte und induzierte 
Arbeitsplatzeffekte in Bremen</t>
  </si>
  <si>
    <t>Fiskalische Effekte in Bremen p.a.              nach LFA</t>
  </si>
  <si>
    <t xml:space="preserve">
Nutzen-Kosten-Betrachtung kumuliert (T€)</t>
  </si>
  <si>
    <t>alle Angaben vor LFA</t>
  </si>
  <si>
    <t xml:space="preserve">
Nutzen-Kosten-Betrachtung kumuliert (T€) [Forts.]</t>
  </si>
  <si>
    <t xml:space="preserve">Diskontierungszisssatz &lt;= 20 Jahre </t>
  </si>
  <si>
    <t>Zusätzlich helfen kleine Erläuterungen an vielen Stellen im Tool! Alle Rechenwege sind auch noch zusätzlich auf den Zwischenergebnisblättern erläutert!</t>
  </si>
  <si>
    <t xml:space="preserve">Die Berechnung der Arbeitsplatzeffekte, der Einwohnereffekte und die fiskalische Effekte sowie die kumulierte Kosten-Nutzen-Betrachtung erfolgt Schritt für Schritt durch Bearbeitung aller Tabellen im jeweiligen Wirkungsbereich. </t>
  </si>
  <si>
    <t>Zunächst geben Sie im gelben Tabellenblatt "Allgemeine Parameter" den Beginn des Planungszeitraums und den Projektnamen ein. Das Tool berechnet nun automatisch einen Wirkungszeitraum von 25 Jahren, beginnend mit dem von Ihnen eingegebenen Jahr.</t>
  </si>
  <si>
    <t>- Grundlagenforschung (rot)</t>
  </si>
  <si>
    <t>- Anwendungsforschung (orange)</t>
  </si>
  <si>
    <t>- Infrastruktur (grün)</t>
  </si>
  <si>
    <t>Im jeweiligen farblich gekennzeichneten Block müssen sämtliche Tabellenblätter von links nach rechts durchgearbeitet werden.</t>
  </si>
  <si>
    <t>Falls das zu bewertende Projekt nicht eindeutig einem Wirkungsbereich zuzuordnen ist, nehmen Sie bitte separate Berechnungen mit entsprechend aufgeteilten Budgets vor!</t>
  </si>
  <si>
    <t>Die Tabellenblätter der fünf Wirkungsbereiche sind farblich gekennzeichnet:</t>
  </si>
  <si>
    <t>- Wirtschaftbereich (Gewerbe und Tourismus)</t>
  </si>
  <si>
    <t xml:space="preserve">Nicht alle Annahmen und Setzungen passen zu allen Projekten. Daher können Sie bei allen Annahmen und Setzungen bzw. Allgemeine Parameter entweder eigene Annahmen treffen oder sich vom System einen Wert vorgeben lassen. Zusätzlich werden die nur vom Administrator veränderbare Annahmen und Setzungen (grau hinterlegt) nachrichtlich genannt. </t>
  </si>
  <si>
    <t xml:space="preserve">Wenn Sie mit dem Wirtschaftsbereich arbeiten, müssen Sie im Tabellenblatt "Allgemeine Parameter" ankreuzen, mit welcher Anlage (Gewerbe oder Tourismus) Sie arbeiten wollen. </t>
  </si>
  <si>
    <t>Weitergehende Detailinformationen</t>
  </si>
  <si>
    <r>
      <rPr>
        <b/>
        <sz val="10"/>
        <color theme="0" tint="-4.9989318521683403E-2"/>
        <rFont val="Arial"/>
        <family val="2"/>
      </rPr>
      <t>- Lehre (lila)</t>
    </r>
  </si>
  <si>
    <t>Grundlagenforschung</t>
  </si>
  <si>
    <t>Anwendung</t>
  </si>
  <si>
    <t>Infrastruktur</t>
  </si>
  <si>
    <t>Lehre</t>
  </si>
  <si>
    <t xml:space="preserve">   pro Jahr für Folgejahre</t>
  </si>
  <si>
    <t>Veranstalter / Aussteller</t>
  </si>
  <si>
    <t>Anzahl Personen</t>
  </si>
  <si>
    <t>Bruttowertschöpfung je Erwerbstätigen Bremen</t>
  </si>
  <si>
    <t>Bruttowertschöpfung je Erwerbstätigen Bauwirtschaft</t>
  </si>
  <si>
    <r>
      <t xml:space="preserve">Beschäftigtenzahl </t>
    </r>
    <r>
      <rPr>
        <b/>
        <sz val="10"/>
        <rFont val="Arial"/>
        <family val="2"/>
      </rPr>
      <t>(1)</t>
    </r>
  </si>
  <si>
    <t>1) Bei der Höhe der Beschäftigtenzahlen wird von einer gesamtwirtschaftlichen Teilzeitquote ausgegangen. In Branchen, wie z.B. Einzelhandel,</t>
  </si>
  <si>
    <t xml:space="preserve">   </t>
  </si>
  <si>
    <t xml:space="preserve">    in denen wesentlich höhere Teilzeitquoten vorhanden sind, müssen entsprechende Korrekturen vorgenommen werden.</t>
  </si>
  <si>
    <t>Grunderwerb und Erwerbsnebenkosten</t>
  </si>
  <si>
    <t>Gebühren und Steuern (allg.6,2% auf Verkaufserlöse)</t>
  </si>
  <si>
    <t xml:space="preserve">    geplante Arbeitsplätze kumuliert</t>
  </si>
  <si>
    <t>Folgekosten</t>
  </si>
  <si>
    <t>Version: 03/2025</t>
  </si>
  <si>
    <t>X</t>
  </si>
  <si>
    <r>
      <t>Veränderung der Steuern (</t>
    </r>
    <r>
      <rPr>
        <b/>
        <sz val="10"/>
        <rFont val="Arial"/>
        <family val="2"/>
      </rPr>
      <t>vor LFA)</t>
    </r>
    <r>
      <rPr>
        <sz val="10"/>
        <rFont val="Arial"/>
        <family val="2"/>
      </rPr>
      <t>; SfF Stand 06/2024; Steuerschätzung Mai 2024 für 2024</t>
    </r>
  </si>
  <si>
    <t>Stala Bremen 2021</t>
  </si>
  <si>
    <t>Zinsstaffelung (Dezember 2024)</t>
  </si>
  <si>
    <t>Stala Bremen 2022</t>
  </si>
  <si>
    <t xml:space="preserve">   Wirtschaftsfaktor Tourismus - Bremen (Daten für das Jahr 2019 - Vor-Corona-Niveau)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</si>
</sst>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 [$€-1]"/>
    <numFmt numFmtId="165" formatCode="#,##0.0"/>
    <numFmt numFmtId="166" formatCode="#,##0.000"/>
    <numFmt numFmtId="167" formatCode="#,##0\ [$€-1];[Red]\-#,##0\ [$€-1]"/>
    <numFmt numFmtId="168" formatCode="0.0%"/>
    <numFmt numFmtId="169" formatCode="0.0"/>
    <numFmt numFmtId="170" formatCode="_-* #,##0\ [$€-1]_-;\-* #,##0\ [$€-1]_-;_-* &quot;-&quot;??\ [$€-1]_-"/>
    <numFmt numFmtId="171" formatCode="#,##0_ ;\-#,##0\ "/>
    <numFmt numFmtId="172" formatCode="0.000"/>
  </numFmts>
  <fonts count="35" x14ac:knownFonts="1">
    <font>
      <sz val="10"/>
      <name val="Arial"/>
      <family val="2"/>
    </font>
    <font>
      <sz val="10"/>
      <name val="Arial"/>
      <family val="2"/>
    </font>
    <font>
      <b/>
      <sz val="10"/>
      <name val="Arial"/>
      <family val="2"/>
    </font>
    <font>
      <sz val="18"/>
      <name val="Arial"/>
      <family val="2"/>
    </font>
    <font>
      <sz val="16"/>
      <name val="Arial"/>
      <family val="2"/>
    </font>
    <font>
      <sz val="10"/>
      <color indexed="10"/>
      <name val="Arial"/>
      <family val="2"/>
    </font>
    <font>
      <i/>
      <sz val="10"/>
      <name val="Arial"/>
      <family val="2"/>
    </font>
    <font>
      <b/>
      <sz val="10"/>
      <color indexed="10"/>
      <name val="Arial"/>
      <family val="2"/>
    </font>
    <font>
      <i/>
      <sz val="10"/>
      <color indexed="10"/>
      <name val="Arial"/>
      <family val="2"/>
    </font>
    <font>
      <b/>
      <sz val="12"/>
      <name val="Arial"/>
      <family val="2"/>
    </font>
    <font>
      <sz val="12"/>
      <name val="Arial"/>
      <family val="2"/>
    </font>
    <font>
      <b/>
      <i/>
      <sz val="10"/>
      <color indexed="10"/>
      <name val="Arial"/>
      <family val="2"/>
    </font>
    <font>
      <b/>
      <sz val="10"/>
      <color indexed="23"/>
      <name val="Arial"/>
      <family val="2"/>
    </font>
    <font>
      <sz val="8"/>
      <name val="Arial"/>
      <family val="2"/>
    </font>
    <font>
      <b/>
      <sz val="7"/>
      <name val="Arial"/>
      <family val="2"/>
    </font>
    <font>
      <sz val="10"/>
      <name val="Times New Roman"/>
      <family val="1"/>
    </font>
    <font>
      <b/>
      <sz val="10"/>
      <color indexed="48"/>
      <name val="Arial"/>
      <family val="2"/>
    </font>
    <font>
      <b/>
      <sz val="10"/>
      <color indexed="12"/>
      <name val="Arial"/>
      <family val="2"/>
    </font>
    <font>
      <b/>
      <sz val="10"/>
      <color indexed="55"/>
      <name val="Arial"/>
      <family val="2"/>
    </font>
    <font>
      <b/>
      <i/>
      <sz val="10"/>
      <name val="Arial"/>
      <family val="2"/>
    </font>
    <font>
      <sz val="10"/>
      <color indexed="22"/>
      <name val="Arial"/>
      <family val="2"/>
    </font>
    <font>
      <sz val="10"/>
      <color indexed="23"/>
      <name val="Arial"/>
      <family val="2"/>
    </font>
    <font>
      <b/>
      <sz val="10"/>
      <color indexed="8"/>
      <name val="Arial"/>
      <family val="2"/>
    </font>
    <font>
      <sz val="10"/>
      <color indexed="8"/>
      <name val="Arial"/>
      <family val="2"/>
    </font>
    <font>
      <b/>
      <u/>
      <sz val="10"/>
      <color indexed="10"/>
      <name val="Arial"/>
      <family val="2"/>
    </font>
    <font>
      <b/>
      <sz val="10"/>
      <color indexed="22"/>
      <name val="Arial"/>
      <family val="2"/>
    </font>
    <font>
      <i/>
      <sz val="8"/>
      <color indexed="11"/>
      <name val="Arial"/>
      <family val="2"/>
    </font>
    <font>
      <i/>
      <sz val="8"/>
      <color indexed="8"/>
      <name val="Arial"/>
      <family val="2"/>
    </font>
    <font>
      <sz val="10"/>
      <color indexed="9"/>
      <name val="Arial"/>
      <family val="2"/>
    </font>
    <font>
      <b/>
      <sz val="10"/>
      <color indexed="63"/>
      <name val="Arial"/>
      <family val="2"/>
    </font>
    <font>
      <b/>
      <sz val="10"/>
      <color indexed="57"/>
      <name val="Arial"/>
      <family val="2"/>
    </font>
    <font>
      <b/>
      <sz val="10"/>
      <color indexed="11"/>
      <name val="Arial"/>
      <family val="2"/>
    </font>
    <font>
      <sz val="10"/>
      <color indexed="11"/>
      <name val="Arial"/>
      <family val="2"/>
    </font>
    <font>
      <sz val="10"/>
      <color indexed="12"/>
      <name val="Arial"/>
      <family val="2"/>
    </font>
    <font>
      <b/>
      <sz val="10"/>
      <color theme="0" tint="-4.9989318521683403E-2"/>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rgb="FF7030A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s>
  <borders count="83">
    <border>
      <left/>
      <right/>
      <top/>
      <bottom/>
      <diagonal/>
    </border>
    <border>
      <left/>
      <right/>
      <top/>
      <bottom style="medium">
        <color indexed="55"/>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medium">
        <color indexed="10"/>
      </left>
      <right style="medium">
        <color indexed="10"/>
      </right>
      <top style="medium">
        <color indexed="10"/>
      </top>
      <bottom style="medium">
        <color indexed="10"/>
      </bottom>
      <diagonal/>
    </border>
    <border>
      <left/>
      <right/>
      <top style="medium">
        <color indexed="10"/>
      </top>
      <bottom/>
      <diagonal/>
    </border>
    <border>
      <left/>
      <right/>
      <top/>
      <bottom style="thin">
        <color indexed="64"/>
      </bottom>
      <diagonal/>
    </border>
    <border>
      <left style="hair">
        <color indexed="64"/>
      </left>
      <right/>
      <top/>
      <bottom/>
      <diagonal/>
    </border>
    <border>
      <left style="dotted">
        <color indexed="64"/>
      </left>
      <right/>
      <top style="dotted">
        <color indexed="64"/>
      </top>
      <bottom/>
      <diagonal/>
    </border>
    <border>
      <left/>
      <right/>
      <top style="dotted">
        <color indexed="64"/>
      </top>
      <bottom/>
      <diagonal/>
    </border>
    <border>
      <left style="medium">
        <color indexed="10"/>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dotted">
        <color indexed="64"/>
      </left>
      <right/>
      <top/>
      <bottom/>
      <diagonal/>
    </border>
    <border>
      <left style="medium">
        <color indexed="1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10"/>
      </right>
      <top style="thin">
        <color indexed="64"/>
      </top>
      <bottom style="thin">
        <color indexed="64"/>
      </bottom>
      <diagonal/>
    </border>
    <border>
      <left/>
      <right/>
      <top/>
      <bottom style="hair">
        <color indexed="64"/>
      </bottom>
      <diagonal/>
    </border>
    <border>
      <left style="medium">
        <color indexed="10"/>
      </left>
      <right style="thin">
        <color indexed="64"/>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top/>
      <bottom style="dotted">
        <color indexed="64"/>
      </bottom>
      <diagonal/>
    </border>
    <border>
      <left/>
      <right/>
      <top/>
      <bottom style="dotted">
        <color indexed="64"/>
      </bottom>
      <diagonal/>
    </border>
    <border>
      <left style="hair">
        <color indexed="64"/>
      </left>
      <right/>
      <top style="dotted">
        <color indexed="64"/>
      </top>
      <bottom/>
      <diagonal/>
    </border>
    <border>
      <left style="hair">
        <color indexed="64"/>
      </left>
      <right style="dotted">
        <color indexed="64"/>
      </right>
      <top style="dotted">
        <color indexed="64"/>
      </top>
      <bottom/>
      <diagonal/>
    </border>
    <border>
      <left style="hair">
        <color indexed="64"/>
      </left>
      <right style="dotted">
        <color indexed="64"/>
      </right>
      <top/>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hair">
        <color indexed="64"/>
      </left>
      <right/>
      <top/>
      <bottom style="hair">
        <color indexed="64"/>
      </bottom>
      <diagonal/>
    </border>
    <border>
      <left style="hair">
        <color indexed="64"/>
      </left>
      <right style="dotted">
        <color indexed="64"/>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8"/>
      </left>
      <right style="dotted">
        <color indexed="8"/>
      </right>
      <top/>
      <bottom style="medium">
        <color indexed="10"/>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medium">
        <color indexed="10"/>
      </left>
      <right style="medium">
        <color indexed="10"/>
      </right>
      <top style="medium">
        <color indexed="10"/>
      </top>
      <bottom style="thin">
        <color indexed="64"/>
      </bottom>
      <diagonal/>
    </border>
    <border>
      <left/>
      <right style="thin">
        <color indexed="64"/>
      </right>
      <top style="thin">
        <color indexed="64"/>
      </top>
      <bottom style="thin">
        <color indexed="64"/>
      </bottom>
      <diagonal/>
    </border>
    <border>
      <left style="medium">
        <color indexed="10"/>
      </left>
      <right style="medium">
        <color indexed="10"/>
      </right>
      <top style="thin">
        <color indexed="64"/>
      </top>
      <bottom style="thin">
        <color indexed="64"/>
      </bottom>
      <diagonal/>
    </border>
    <border>
      <left style="medium">
        <color indexed="10"/>
      </left>
      <right style="medium">
        <color indexed="10"/>
      </right>
      <top style="thin">
        <color indexed="64"/>
      </top>
      <bottom style="medium">
        <color indexed="10"/>
      </bottom>
      <diagonal/>
    </border>
    <border>
      <left style="thin">
        <color indexed="64"/>
      </left>
      <right/>
      <top style="thin">
        <color indexed="64"/>
      </top>
      <bottom style="thin">
        <color indexed="64"/>
      </bottom>
      <diagonal/>
    </border>
    <border>
      <left style="medium">
        <color indexed="10"/>
      </left>
      <right style="mediumDashed">
        <color indexed="10"/>
      </right>
      <top style="mediumDashed">
        <color indexed="10"/>
      </top>
      <bottom style="thin">
        <color indexed="64"/>
      </bottom>
      <diagonal/>
    </border>
    <border>
      <left/>
      <right/>
      <top style="thin">
        <color indexed="64"/>
      </top>
      <bottom style="thin">
        <color indexed="64"/>
      </bottom>
      <diagonal/>
    </border>
    <border>
      <left style="mediumDashed">
        <color indexed="10"/>
      </left>
      <right style="mediumDashed">
        <color indexed="10"/>
      </right>
      <top style="mediumDashed">
        <color indexed="10"/>
      </top>
      <bottom style="thin">
        <color indexed="64"/>
      </bottom>
      <diagonal/>
    </border>
    <border>
      <left style="medium">
        <color indexed="10"/>
      </left>
      <right style="mediumDashed">
        <color indexed="10"/>
      </right>
      <top style="thin">
        <color indexed="64"/>
      </top>
      <bottom style="thin">
        <color indexed="64"/>
      </bottom>
      <diagonal/>
    </border>
    <border>
      <left style="mediumDashed">
        <color indexed="10"/>
      </left>
      <right style="mediumDashed">
        <color indexed="10"/>
      </right>
      <top style="thin">
        <color indexed="64"/>
      </top>
      <bottom style="thin">
        <color indexed="64"/>
      </bottom>
      <diagonal/>
    </border>
    <border>
      <left style="medium">
        <color indexed="10"/>
      </left>
      <right style="mediumDashed">
        <color indexed="10"/>
      </right>
      <top style="thin">
        <color indexed="64"/>
      </top>
      <bottom style="mediumDashed">
        <color indexed="10"/>
      </bottom>
      <diagonal/>
    </border>
    <border>
      <left style="mediumDashed">
        <color indexed="10"/>
      </left>
      <right style="mediumDashed">
        <color indexed="10"/>
      </right>
      <top style="thin">
        <color indexed="64"/>
      </top>
      <bottom style="mediumDashed">
        <color indexed="10"/>
      </bottom>
      <diagonal/>
    </border>
    <border>
      <left/>
      <right/>
      <top style="medium">
        <color indexed="55"/>
      </top>
      <bottom/>
      <diagonal/>
    </border>
    <border>
      <left style="mediumDashed">
        <color indexed="10"/>
      </left>
      <right style="mediumDashed">
        <color indexed="10"/>
      </right>
      <top style="mediumDashed">
        <color indexed="10"/>
      </top>
      <bottom style="mediumDashed">
        <color indexed="10"/>
      </bottom>
      <diagonal/>
    </border>
    <border>
      <left/>
      <right style="thin">
        <color indexed="64"/>
      </right>
      <top/>
      <bottom/>
      <diagonal/>
    </border>
    <border>
      <left style="thick">
        <color indexed="55"/>
      </left>
      <right/>
      <top style="thick">
        <color indexed="55"/>
      </top>
      <bottom/>
      <diagonal/>
    </border>
    <border>
      <left/>
      <right/>
      <top style="thick">
        <color indexed="55"/>
      </top>
      <bottom/>
      <diagonal/>
    </border>
    <border>
      <left/>
      <right style="thick">
        <color indexed="55"/>
      </right>
      <top style="thick">
        <color indexed="55"/>
      </top>
      <bottom/>
      <diagonal/>
    </border>
    <border>
      <left style="thick">
        <color indexed="55"/>
      </left>
      <right/>
      <top/>
      <bottom/>
      <diagonal/>
    </border>
    <border>
      <left/>
      <right style="thick">
        <color indexed="55"/>
      </right>
      <top/>
      <bottom/>
      <diagonal/>
    </border>
    <border>
      <left style="thick">
        <color indexed="55"/>
      </left>
      <right/>
      <top/>
      <bottom style="thick">
        <color indexed="55"/>
      </bottom>
      <diagonal/>
    </border>
    <border>
      <left/>
      <right/>
      <top/>
      <bottom style="thick">
        <color indexed="55"/>
      </bottom>
      <diagonal/>
    </border>
    <border>
      <left/>
      <right style="thick">
        <color indexed="55"/>
      </right>
      <top/>
      <bottom style="thick">
        <color indexed="55"/>
      </bottom>
      <diagonal/>
    </border>
    <border>
      <left/>
      <right style="mediumDashed">
        <color indexed="10"/>
      </right>
      <top style="mediumDashed">
        <color indexed="10"/>
      </top>
      <bottom style="thin">
        <color indexed="64"/>
      </bottom>
      <diagonal/>
    </border>
    <border>
      <left/>
      <right style="mediumDashed">
        <color indexed="10"/>
      </right>
      <top style="thin">
        <color indexed="64"/>
      </top>
      <bottom style="thin">
        <color indexed="64"/>
      </bottom>
      <diagonal/>
    </border>
    <border>
      <left/>
      <right style="mediumDashed">
        <color indexed="10"/>
      </right>
      <top style="thin">
        <color indexed="64"/>
      </top>
      <bottom style="mediumDashed">
        <color indexed="10"/>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10"/>
      </left>
      <right/>
      <top style="medium">
        <color indexed="10"/>
      </top>
      <bottom style="thin">
        <color indexed="64"/>
      </bottom>
      <diagonal/>
    </border>
    <border>
      <left style="mediumDashed">
        <color indexed="10"/>
      </left>
      <right style="mediumDashed">
        <color indexed="10"/>
      </right>
      <top style="mediumDashed">
        <color indexed="10"/>
      </top>
      <bottom/>
      <diagonal/>
    </border>
    <border>
      <left style="medium">
        <color indexed="10"/>
      </left>
      <right/>
      <top style="thin">
        <color indexed="64"/>
      </top>
      <bottom style="thin">
        <color indexed="64"/>
      </bottom>
      <diagonal/>
    </border>
    <border>
      <left style="mediumDashed">
        <color indexed="10"/>
      </left>
      <right style="mediumDashed">
        <color indexed="10"/>
      </right>
      <top/>
      <bottom style="thin">
        <color indexed="64"/>
      </bottom>
      <diagonal/>
    </border>
    <border>
      <left style="medium">
        <color indexed="10"/>
      </left>
      <right/>
      <top style="thin">
        <color indexed="64"/>
      </top>
      <bottom style="medium">
        <color indexed="10"/>
      </bottom>
      <diagonal/>
    </border>
    <border>
      <left style="mediumDashed">
        <color indexed="10"/>
      </left>
      <right style="mediumDashed">
        <color indexed="10"/>
      </right>
      <top style="thin">
        <color indexed="64"/>
      </top>
      <bottom/>
      <diagonal/>
    </border>
    <border>
      <left/>
      <right/>
      <top style="mediumDashed">
        <color indexed="10"/>
      </top>
      <bottom/>
      <diagonal/>
    </border>
  </borders>
  <cellStyleXfs count="2">
    <xf numFmtId="0" fontId="0" fillId="0" borderId="0"/>
    <xf numFmtId="9" fontId="1" fillId="0" borderId="0" applyFont="0" applyFill="0" applyBorder="0" applyAlignment="0" applyProtection="0"/>
  </cellStyleXfs>
  <cellXfs count="413">
    <xf numFmtId="0" fontId="0" fillId="0" borderId="0" xfId="0"/>
    <xf numFmtId="0" fontId="0" fillId="2" borderId="0" xfId="0" applyFill="1"/>
    <xf numFmtId="0" fontId="3" fillId="2" borderId="0" xfId="0" applyFont="1" applyFill="1"/>
    <xf numFmtId="0" fontId="0" fillId="2" borderId="0" xfId="0" applyFill="1" applyProtection="1">
      <protection locked="0"/>
    </xf>
    <xf numFmtId="0" fontId="5" fillId="2" borderId="0" xfId="0" applyFont="1" applyFill="1"/>
    <xf numFmtId="0" fontId="2" fillId="2" borderId="1" xfId="0" applyFont="1" applyFill="1" applyBorder="1"/>
    <xf numFmtId="0" fontId="0" fillId="2" borderId="1" xfId="0" applyFill="1" applyBorder="1"/>
    <xf numFmtId="0" fontId="1" fillId="2" borderId="0" xfId="0" applyFont="1" applyFill="1"/>
    <xf numFmtId="0" fontId="2" fillId="2" borderId="0" xfId="0" applyFont="1" applyFill="1"/>
    <xf numFmtId="0" fontId="0" fillId="2" borderId="0" xfId="0" applyFill="1" applyAlignment="1"/>
    <xf numFmtId="0" fontId="7" fillId="2" borderId="0" xfId="0" applyFont="1" applyFill="1"/>
    <xf numFmtId="0" fontId="4" fillId="2" borderId="0" xfId="0" applyFont="1" applyFill="1"/>
    <xf numFmtId="0" fontId="6" fillId="2" borderId="0" xfId="0" applyFont="1" applyFill="1"/>
    <xf numFmtId="1" fontId="0" fillId="2" borderId="5" xfId="0" applyNumberFormat="1" applyFill="1" applyBorder="1" applyProtection="1">
      <protection locked="0"/>
    </xf>
    <xf numFmtId="3" fontId="0" fillId="2" borderId="5" xfId="0" applyNumberFormat="1" applyFill="1" applyBorder="1" applyProtection="1">
      <protection locked="0"/>
    </xf>
    <xf numFmtId="0" fontId="1" fillId="0" borderId="0" xfId="0" applyFont="1"/>
    <xf numFmtId="0" fontId="0" fillId="2" borderId="6" xfId="0" applyFill="1" applyBorder="1"/>
    <xf numFmtId="164" fontId="0" fillId="2" borderId="5" xfId="0" applyNumberFormat="1" applyFill="1" applyBorder="1" applyProtection="1">
      <protection locked="0"/>
    </xf>
    <xf numFmtId="0" fontId="0" fillId="2" borderId="0" xfId="0" applyFill="1" applyBorder="1"/>
    <xf numFmtId="0" fontId="9" fillId="2" borderId="0" xfId="0" applyFont="1" applyFill="1"/>
    <xf numFmtId="0" fontId="0" fillId="2" borderId="7" xfId="0" applyFill="1" applyBorder="1"/>
    <xf numFmtId="0" fontId="0" fillId="2" borderId="0" xfId="0" applyFont="1" applyFill="1"/>
    <xf numFmtId="0" fontId="11" fillId="2" borderId="0" xfId="0" applyFont="1" applyFill="1" applyBorder="1"/>
    <xf numFmtId="0" fontId="11" fillId="2" borderId="0" xfId="0" applyFont="1" applyFill="1" applyBorder="1" applyProtection="1">
      <protection locked="0"/>
    </xf>
    <xf numFmtId="0" fontId="0" fillId="2" borderId="0" xfId="0" applyFill="1" applyBorder="1" applyProtection="1">
      <protection locked="0"/>
    </xf>
    <xf numFmtId="0" fontId="0" fillId="2" borderId="8" xfId="0" applyFill="1" applyBorder="1" applyAlignment="1">
      <alignment horizontal="center"/>
    </xf>
    <xf numFmtId="0" fontId="0" fillId="2" borderId="10" xfId="0" applyFill="1" applyBorder="1"/>
    <xf numFmtId="3" fontId="0" fillId="2" borderId="11" xfId="0" applyNumberFormat="1" applyFill="1" applyBorder="1" applyProtection="1">
      <protection locked="0"/>
    </xf>
    <xf numFmtId="3" fontId="0" fillId="2" borderId="12" xfId="0" applyNumberFormat="1" applyFill="1" applyBorder="1" applyProtection="1">
      <protection locked="0"/>
    </xf>
    <xf numFmtId="3" fontId="0" fillId="2" borderId="13" xfId="0" applyNumberFormat="1" applyFill="1" applyBorder="1" applyProtection="1">
      <protection locked="0"/>
    </xf>
    <xf numFmtId="3" fontId="0" fillId="2" borderId="15" xfId="0" applyNumberFormat="1" applyFill="1" applyBorder="1" applyProtection="1">
      <protection locked="0"/>
    </xf>
    <xf numFmtId="3" fontId="0" fillId="2" borderId="16" xfId="0" applyNumberFormat="1" applyFill="1" applyBorder="1" applyProtection="1">
      <protection locked="0"/>
    </xf>
    <xf numFmtId="3" fontId="0" fillId="2" borderId="17" xfId="0" applyNumberFormat="1" applyFill="1" applyBorder="1" applyProtection="1">
      <protection locked="0"/>
    </xf>
    <xf numFmtId="0" fontId="0" fillId="2" borderId="18" xfId="0" applyFill="1" applyBorder="1"/>
    <xf numFmtId="3" fontId="0" fillId="2" borderId="19" xfId="0" applyNumberFormat="1" applyFill="1" applyBorder="1" applyProtection="1">
      <protection locked="0"/>
    </xf>
    <xf numFmtId="3" fontId="0" fillId="2" borderId="20" xfId="0" applyNumberFormat="1" applyFill="1" applyBorder="1" applyProtection="1">
      <protection locked="0"/>
    </xf>
    <xf numFmtId="3" fontId="0" fillId="2" borderId="21" xfId="0" applyNumberFormat="1" applyFill="1" applyBorder="1" applyProtection="1">
      <protection locked="0"/>
    </xf>
    <xf numFmtId="3" fontId="12" fillId="2" borderId="22" xfId="1" applyNumberFormat="1" applyFont="1" applyFill="1" applyBorder="1" applyProtection="1"/>
    <xf numFmtId="3" fontId="13" fillId="2" borderId="0" xfId="0" applyNumberFormat="1" applyFont="1" applyFill="1"/>
    <xf numFmtId="0" fontId="2" fillId="2" borderId="9" xfId="0" applyFont="1" applyFill="1" applyBorder="1"/>
    <xf numFmtId="3" fontId="12" fillId="2" borderId="16" xfId="1" applyNumberFormat="1" applyFont="1" applyFill="1" applyBorder="1" applyProtection="1"/>
    <xf numFmtId="0" fontId="13" fillId="2" borderId="14" xfId="0" applyFont="1" applyFill="1" applyBorder="1"/>
    <xf numFmtId="4" fontId="12" fillId="2" borderId="16" xfId="1" applyNumberFormat="1" applyFont="1" applyFill="1" applyBorder="1" applyProtection="1"/>
    <xf numFmtId="0" fontId="2" fillId="2" borderId="14" xfId="0" applyFont="1" applyFill="1" applyBorder="1"/>
    <xf numFmtId="3" fontId="12" fillId="2" borderId="23" xfId="1" applyNumberFormat="1" applyFont="1" applyFill="1" applyBorder="1" applyProtection="1"/>
    <xf numFmtId="0" fontId="2" fillId="2" borderId="0" xfId="0" applyFont="1" applyFill="1" applyBorder="1" applyAlignment="1">
      <alignment horizontal="center" vertical="center" textRotation="90" wrapText="1"/>
    </xf>
    <xf numFmtId="0" fontId="2" fillId="2" borderId="24" xfId="0" applyFont="1" applyFill="1" applyBorder="1"/>
    <xf numFmtId="0" fontId="0" fillId="2" borderId="25" xfId="0" applyFill="1" applyBorder="1"/>
    <xf numFmtId="0" fontId="11" fillId="2" borderId="0" xfId="0" applyFont="1" applyFill="1" applyBorder="1" applyAlignment="1">
      <alignment horizontal="right"/>
    </xf>
    <xf numFmtId="166" fontId="13" fillId="2" borderId="26" xfId="0" applyNumberFormat="1" applyFont="1" applyFill="1" applyBorder="1"/>
    <xf numFmtId="166" fontId="13" fillId="2" borderId="27" xfId="0" applyNumberFormat="1" applyFont="1" applyFill="1" applyBorder="1"/>
    <xf numFmtId="165" fontId="12" fillId="2" borderId="16" xfId="1" applyNumberFormat="1" applyFont="1" applyFill="1" applyBorder="1" applyProtection="1"/>
    <xf numFmtId="166" fontId="13" fillId="2" borderId="8" xfId="0" applyNumberFormat="1" applyFont="1" applyFill="1" applyBorder="1"/>
    <xf numFmtId="166" fontId="13" fillId="2" borderId="28" xfId="0" applyNumberFormat="1" applyFont="1" applyFill="1" applyBorder="1"/>
    <xf numFmtId="3" fontId="0" fillId="2" borderId="29" xfId="0" applyNumberFormat="1" applyFill="1" applyBorder="1" applyProtection="1">
      <protection locked="0"/>
    </xf>
    <xf numFmtId="3" fontId="0" fillId="2" borderId="30" xfId="0" applyNumberFormat="1" applyFill="1" applyBorder="1" applyProtection="1">
      <protection locked="0"/>
    </xf>
    <xf numFmtId="3" fontId="0" fillId="2" borderId="31" xfId="0" applyNumberFormat="1" applyFill="1" applyBorder="1" applyProtection="1">
      <protection locked="0"/>
    </xf>
    <xf numFmtId="165" fontId="12" fillId="2" borderId="22" xfId="1" applyNumberFormat="1" applyFont="1" applyFill="1" applyBorder="1" applyProtection="1"/>
    <xf numFmtId="3" fontId="13" fillId="2" borderId="32" xfId="0" applyNumberFormat="1" applyFont="1" applyFill="1" applyBorder="1"/>
    <xf numFmtId="3" fontId="13" fillId="2" borderId="33" xfId="0" applyNumberFormat="1" applyFont="1" applyFill="1" applyBorder="1"/>
    <xf numFmtId="0" fontId="0" fillId="2" borderId="0" xfId="0" applyFill="1" applyBorder="1" applyAlignment="1"/>
    <xf numFmtId="3" fontId="0" fillId="2" borderId="34" xfId="0" applyNumberFormat="1" applyFill="1" applyBorder="1" applyProtection="1">
      <protection locked="0"/>
    </xf>
    <xf numFmtId="3" fontId="0" fillId="2" borderId="35" xfId="0" applyNumberFormat="1" applyFill="1" applyBorder="1" applyProtection="1">
      <protection locked="0"/>
    </xf>
    <xf numFmtId="3" fontId="0" fillId="2" borderId="36" xfId="0" applyNumberFormat="1" applyFill="1" applyBorder="1" applyProtection="1">
      <protection locked="0"/>
    </xf>
    <xf numFmtId="3" fontId="0" fillId="2" borderId="37" xfId="0" applyNumberFormat="1" applyFill="1" applyBorder="1" applyProtection="1">
      <protection locked="0"/>
    </xf>
    <xf numFmtId="166" fontId="13" fillId="2" borderId="32" xfId="0" applyNumberFormat="1" applyFont="1" applyFill="1" applyBorder="1"/>
    <xf numFmtId="166" fontId="13" fillId="2" borderId="33" xfId="0" applyNumberFormat="1" applyFont="1" applyFill="1" applyBorder="1"/>
    <xf numFmtId="0" fontId="8" fillId="2" borderId="0" xfId="0" applyFont="1" applyFill="1"/>
    <xf numFmtId="1" fontId="12" fillId="2" borderId="16" xfId="1" applyNumberFormat="1" applyFont="1" applyFill="1" applyBorder="1" applyProtection="1"/>
    <xf numFmtId="0" fontId="0" fillId="2" borderId="0" xfId="0" applyFill="1" applyProtection="1"/>
    <xf numFmtId="0" fontId="3" fillId="2" borderId="0" xfId="0" applyFont="1" applyFill="1" applyProtection="1"/>
    <xf numFmtId="0" fontId="2" fillId="2" borderId="1" xfId="0" applyFont="1" applyFill="1" applyBorder="1" applyProtection="1"/>
    <xf numFmtId="0" fontId="0" fillId="2" borderId="1" xfId="0" applyFill="1" applyBorder="1" applyProtection="1"/>
    <xf numFmtId="0" fontId="0" fillId="2" borderId="0" xfId="0" applyFill="1" applyBorder="1" applyProtection="1"/>
    <xf numFmtId="0" fontId="2" fillId="2" borderId="0" xfId="0" applyFont="1" applyFill="1" applyBorder="1" applyAlignment="1" applyProtection="1">
      <alignment horizontal="right"/>
    </xf>
    <xf numFmtId="0" fontId="0" fillId="2" borderId="0" xfId="0" applyFill="1" applyBorder="1" applyAlignment="1" applyProtection="1"/>
    <xf numFmtId="0" fontId="0" fillId="2" borderId="38" xfId="0" applyFill="1" applyBorder="1" applyProtection="1"/>
    <xf numFmtId="0" fontId="0" fillId="2" borderId="39" xfId="0" applyFill="1" applyBorder="1" applyProtection="1"/>
    <xf numFmtId="0" fontId="0" fillId="2" borderId="40" xfId="0" applyFill="1" applyBorder="1" applyProtection="1"/>
    <xf numFmtId="0" fontId="0" fillId="2" borderId="0" xfId="0" applyFill="1" applyAlignment="1">
      <alignment horizontal="left" indent="3"/>
    </xf>
    <xf numFmtId="0" fontId="2" fillId="2" borderId="0" xfId="0" applyFont="1" applyFill="1" applyBorder="1"/>
    <xf numFmtId="0" fontId="16" fillId="2" borderId="0" xfId="0" applyFont="1" applyFill="1"/>
    <xf numFmtId="0" fontId="0" fillId="2" borderId="0" xfId="0" applyFill="1" applyAlignment="1">
      <alignment horizontal="center" wrapText="1"/>
    </xf>
    <xf numFmtId="164" fontId="0" fillId="2" borderId="46" xfId="0" applyNumberFormat="1" applyFill="1" applyBorder="1" applyProtection="1">
      <protection locked="0"/>
    </xf>
    <xf numFmtId="164" fontId="12" fillId="2" borderId="47" xfId="1" applyNumberFormat="1" applyFont="1" applyFill="1" applyBorder="1" applyProtection="1"/>
    <xf numFmtId="164" fontId="12" fillId="2" borderId="16" xfId="1" applyNumberFormat="1" applyFont="1" applyFill="1" applyBorder="1" applyProtection="1"/>
    <xf numFmtId="164" fontId="0" fillId="2" borderId="48" xfId="0" applyNumberFormat="1" applyFill="1" applyBorder="1" applyProtection="1">
      <protection locked="0"/>
    </xf>
    <xf numFmtId="164" fontId="0" fillId="2" borderId="49" xfId="0" applyNumberFormat="1" applyFill="1" applyBorder="1" applyProtection="1">
      <protection locked="0"/>
    </xf>
    <xf numFmtId="164" fontId="0" fillId="2" borderId="22" xfId="0" applyNumberFormat="1" applyFill="1" applyBorder="1" applyProtection="1">
      <protection locked="0"/>
    </xf>
    <xf numFmtId="164" fontId="0" fillId="2" borderId="16" xfId="0" applyNumberFormat="1" applyFill="1" applyBorder="1" applyProtection="1">
      <protection locked="0"/>
    </xf>
    <xf numFmtId="0" fontId="7" fillId="2" borderId="0" xfId="0" applyFont="1" applyFill="1" applyBorder="1"/>
    <xf numFmtId="0" fontId="0" fillId="2" borderId="16" xfId="0" applyFill="1" applyBorder="1" applyAlignment="1">
      <alignment horizontal="center" wrapText="1"/>
    </xf>
    <xf numFmtId="0" fontId="0" fillId="2" borderId="23" xfId="0" applyFill="1" applyBorder="1" applyAlignment="1">
      <alignment horizontal="center" wrapText="1"/>
    </xf>
    <xf numFmtId="167" fontId="0" fillId="2" borderId="46" xfId="0" applyNumberFormat="1" applyFill="1" applyBorder="1" applyProtection="1">
      <protection locked="0"/>
    </xf>
    <xf numFmtId="168" fontId="12" fillId="3" borderId="51" xfId="0" applyNumberFormat="1" applyFont="1" applyFill="1" applyBorder="1" applyProtection="1"/>
    <xf numFmtId="164" fontId="12" fillId="3" borderId="52" xfId="0" applyNumberFormat="1" applyFont="1" applyFill="1" applyBorder="1" applyProtection="1"/>
    <xf numFmtId="168" fontId="12" fillId="3" borderId="53" xfId="0" applyNumberFormat="1" applyFont="1" applyFill="1" applyBorder="1" applyProtection="1"/>
    <xf numFmtId="164" fontId="12" fillId="3" borderId="47" xfId="0" applyNumberFormat="1" applyFont="1" applyFill="1" applyBorder="1" applyProtection="1"/>
    <xf numFmtId="9" fontId="0" fillId="2" borderId="16" xfId="0" applyNumberFormat="1" applyFill="1" applyBorder="1"/>
    <xf numFmtId="167" fontId="0" fillId="2" borderId="48" xfId="0" applyNumberFormat="1" applyFill="1" applyBorder="1" applyProtection="1">
      <protection locked="0"/>
    </xf>
    <xf numFmtId="168" fontId="12" fillId="3" borderId="54" xfId="0" applyNumberFormat="1" applyFont="1" applyFill="1" applyBorder="1" applyProtection="1"/>
    <xf numFmtId="168" fontId="12" fillId="3" borderId="55" xfId="0" applyNumberFormat="1" applyFont="1" applyFill="1" applyBorder="1" applyProtection="1"/>
    <xf numFmtId="167" fontId="0" fillId="2" borderId="49" xfId="0" applyNumberFormat="1" applyFill="1" applyBorder="1" applyProtection="1">
      <protection locked="0"/>
    </xf>
    <xf numFmtId="168" fontId="12" fillId="3" borderId="56" xfId="0" applyNumberFormat="1" applyFont="1" applyFill="1" applyBorder="1" applyProtection="1"/>
    <xf numFmtId="168" fontId="12" fillId="3" borderId="57" xfId="0" applyNumberFormat="1" applyFont="1" applyFill="1" applyBorder="1" applyProtection="1"/>
    <xf numFmtId="0" fontId="1" fillId="2" borderId="0" xfId="0" applyFont="1" applyFill="1" applyBorder="1"/>
    <xf numFmtId="9" fontId="0" fillId="2" borderId="0" xfId="1" applyFont="1" applyFill="1"/>
    <xf numFmtId="167" fontId="0" fillId="2" borderId="16" xfId="0" applyNumberFormat="1" applyFill="1" applyBorder="1"/>
    <xf numFmtId="164" fontId="12" fillId="2" borderId="16" xfId="0" applyNumberFormat="1" applyFont="1" applyFill="1" applyBorder="1" applyProtection="1">
      <protection locked="0"/>
    </xf>
    <xf numFmtId="0" fontId="17" fillId="2" borderId="0" xfId="0" applyFont="1" applyFill="1"/>
    <xf numFmtId="164" fontId="12" fillId="2" borderId="16" xfId="0" applyNumberFormat="1" applyFont="1" applyFill="1" applyBorder="1" applyProtection="1"/>
    <xf numFmtId="0" fontId="0" fillId="2" borderId="0" xfId="0" applyFill="1" applyBorder="1" applyAlignment="1">
      <alignment horizontal="center" wrapText="1"/>
    </xf>
    <xf numFmtId="0" fontId="0" fillId="2" borderId="46" xfId="0" applyFill="1" applyBorder="1" applyProtection="1">
      <protection locked="0"/>
    </xf>
    <xf numFmtId="0" fontId="0" fillId="2" borderId="48" xfId="0" applyFill="1" applyBorder="1" applyProtection="1">
      <protection locked="0"/>
    </xf>
    <xf numFmtId="0" fontId="0" fillId="2" borderId="49" xfId="0" applyFill="1" applyBorder="1" applyProtection="1">
      <protection locked="0"/>
    </xf>
    <xf numFmtId="9" fontId="18" fillId="2" borderId="59" xfId="1" applyFont="1" applyFill="1" applyBorder="1" applyProtection="1"/>
    <xf numFmtId="9" fontId="12" fillId="2" borderId="16" xfId="1" applyFont="1" applyFill="1" applyBorder="1" applyProtection="1"/>
    <xf numFmtId="0" fontId="0" fillId="2" borderId="0" xfId="0" applyFill="1" applyAlignment="1">
      <alignment horizontal="left" indent="2"/>
    </xf>
    <xf numFmtId="0" fontId="0" fillId="3" borderId="0" xfId="0" applyFill="1" applyBorder="1"/>
    <xf numFmtId="9" fontId="12" fillId="3" borderId="16" xfId="1" applyFont="1" applyFill="1" applyBorder="1" applyProtection="1"/>
    <xf numFmtId="0" fontId="0" fillId="3" borderId="0" xfId="0" applyFill="1" applyAlignment="1">
      <alignment horizontal="left" indent="2"/>
    </xf>
    <xf numFmtId="0" fontId="0" fillId="3" borderId="0" xfId="0" applyFill="1"/>
    <xf numFmtId="0" fontId="17" fillId="3" borderId="0" xfId="0" applyFont="1" applyFill="1"/>
    <xf numFmtId="0" fontId="0" fillId="3" borderId="0" xfId="0" applyFill="1" applyProtection="1">
      <protection locked="0"/>
    </xf>
    <xf numFmtId="164" fontId="18" fillId="2" borderId="59" xfId="0" applyNumberFormat="1" applyFont="1" applyFill="1" applyBorder="1" applyProtection="1"/>
    <xf numFmtId="0" fontId="19" fillId="2" borderId="0" xfId="0" applyFont="1" applyFill="1" applyBorder="1"/>
    <xf numFmtId="0" fontId="1" fillId="2" borderId="0" xfId="0" applyFont="1" applyFill="1" applyBorder="1" applyAlignment="1">
      <alignment horizontal="right"/>
    </xf>
    <xf numFmtId="0" fontId="1" fillId="2" borderId="0" xfId="0" applyFont="1" applyFill="1" applyAlignment="1">
      <alignment horizontal="right"/>
    </xf>
    <xf numFmtId="0" fontId="2" fillId="2" borderId="0" xfId="0" applyFont="1" applyFill="1" applyAlignment="1">
      <alignment horizontal="right"/>
    </xf>
    <xf numFmtId="165" fontId="0" fillId="2" borderId="53" xfId="0" applyNumberFormat="1" applyFill="1" applyBorder="1" applyProtection="1">
      <protection locked="0"/>
    </xf>
    <xf numFmtId="0" fontId="0" fillId="2" borderId="0" xfId="0" applyFill="1" applyBorder="1" applyAlignment="1">
      <alignment horizontal="left" indent="1"/>
    </xf>
    <xf numFmtId="165" fontId="0" fillId="2" borderId="57" xfId="0" applyNumberFormat="1" applyFill="1" applyBorder="1" applyProtection="1">
      <protection locked="0"/>
    </xf>
    <xf numFmtId="0" fontId="2" fillId="2" borderId="0" xfId="0" applyFont="1" applyFill="1" applyBorder="1" applyAlignment="1">
      <alignment horizontal="right"/>
    </xf>
    <xf numFmtId="0" fontId="0" fillId="2" borderId="53" xfId="0" applyFill="1" applyBorder="1" applyProtection="1">
      <protection locked="0"/>
    </xf>
    <xf numFmtId="0" fontId="0" fillId="2" borderId="55" xfId="0" applyFill="1" applyBorder="1" applyProtection="1">
      <protection locked="0"/>
    </xf>
    <xf numFmtId="0" fontId="0" fillId="2" borderId="57" xfId="0" applyFill="1" applyBorder="1" applyProtection="1">
      <protection locked="0"/>
    </xf>
    <xf numFmtId="0" fontId="20" fillId="2" borderId="0" xfId="0" applyFont="1" applyFill="1"/>
    <xf numFmtId="0" fontId="20" fillId="0" borderId="0" xfId="0" applyFont="1" applyFill="1" applyBorder="1"/>
    <xf numFmtId="0" fontId="20" fillId="3" borderId="0" xfId="0" applyFont="1" applyFill="1" applyBorder="1"/>
    <xf numFmtId="1" fontId="12" fillId="2" borderId="60" xfId="1" applyNumberFormat="1" applyFont="1" applyFill="1" applyBorder="1" applyProtection="1"/>
    <xf numFmtId="164" fontId="1" fillId="2" borderId="0" xfId="0" applyNumberFormat="1" applyFont="1" applyFill="1"/>
    <xf numFmtId="0" fontId="1" fillId="2" borderId="0" xfId="0" applyFont="1" applyFill="1" applyProtection="1">
      <protection locked="0"/>
    </xf>
    <xf numFmtId="0" fontId="0" fillId="2" borderId="16" xfId="0" applyFill="1" applyBorder="1" applyProtection="1">
      <protection locked="0"/>
    </xf>
    <xf numFmtId="0" fontId="7" fillId="3" borderId="0" xfId="0" applyFont="1" applyFill="1"/>
    <xf numFmtId="9" fontId="0" fillId="2" borderId="0" xfId="0" applyNumberFormat="1" applyFill="1" applyBorder="1"/>
    <xf numFmtId="0" fontId="18" fillId="2" borderId="59" xfId="0" applyFont="1" applyFill="1" applyBorder="1" applyProtection="1"/>
    <xf numFmtId="9" fontId="12" fillId="2" borderId="16" xfId="1" applyFont="1" applyFill="1" applyBorder="1" applyProtection="1">
      <protection locked="0"/>
    </xf>
    <xf numFmtId="0" fontId="12" fillId="2" borderId="16" xfId="0" applyFont="1" applyFill="1" applyBorder="1" applyProtection="1">
      <protection locked="0"/>
    </xf>
    <xf numFmtId="0" fontId="5" fillId="2" borderId="0" xfId="0" applyFont="1" applyFill="1" applyBorder="1"/>
    <xf numFmtId="169" fontId="12" fillId="2" borderId="16" xfId="1" applyNumberFormat="1" applyFont="1" applyFill="1" applyBorder="1" applyProtection="1">
      <protection locked="0"/>
    </xf>
    <xf numFmtId="0" fontId="12" fillId="2" borderId="0" xfId="0" applyFont="1" applyFill="1"/>
    <xf numFmtId="0" fontId="18" fillId="2" borderId="0" xfId="0" applyFont="1" applyFill="1"/>
    <xf numFmtId="0" fontId="6" fillId="2" borderId="0" xfId="0" applyFont="1" applyFill="1" applyBorder="1"/>
    <xf numFmtId="0" fontId="0" fillId="2" borderId="0" xfId="0" applyFill="1" applyAlignment="1">
      <alignment wrapText="1"/>
    </xf>
    <xf numFmtId="0" fontId="21" fillId="2" borderId="0" xfId="0" applyFont="1" applyFill="1"/>
    <xf numFmtId="0" fontId="0" fillId="0" borderId="0" xfId="0" applyFill="1"/>
    <xf numFmtId="0" fontId="21" fillId="0" borderId="0" xfId="0" applyFont="1" applyFill="1"/>
    <xf numFmtId="0" fontId="2" fillId="0" borderId="0" xfId="0" applyFont="1" applyFill="1"/>
    <xf numFmtId="170" fontId="12" fillId="0" borderId="16" xfId="0" applyNumberFormat="1" applyFont="1" applyFill="1" applyBorder="1" applyProtection="1">
      <protection locked="0"/>
    </xf>
    <xf numFmtId="168" fontId="12" fillId="0" borderId="16" xfId="1" applyNumberFormat="1" applyFont="1" applyFill="1" applyBorder="1" applyProtection="1">
      <protection locked="0"/>
    </xf>
    <xf numFmtId="171" fontId="12" fillId="0" borderId="16" xfId="1" applyNumberFormat="1" applyFont="1" applyFill="1" applyBorder="1" applyProtection="1">
      <protection locked="0"/>
    </xf>
    <xf numFmtId="0" fontId="12" fillId="0" borderId="0" xfId="0" applyFont="1" applyFill="1"/>
    <xf numFmtId="9" fontId="12" fillId="0" borderId="16" xfId="1" applyFont="1" applyFill="1" applyBorder="1" applyProtection="1">
      <protection locked="0"/>
    </xf>
    <xf numFmtId="9" fontId="0" fillId="0" borderId="0" xfId="1" applyFont="1" applyFill="1"/>
    <xf numFmtId="9" fontId="1" fillId="0" borderId="0" xfId="1" applyFill="1"/>
    <xf numFmtId="0" fontId="19" fillId="2" borderId="0" xfId="0" applyFont="1" applyFill="1"/>
    <xf numFmtId="0" fontId="22" fillId="2" borderId="7" xfId="0" applyFont="1" applyFill="1" applyBorder="1"/>
    <xf numFmtId="0" fontId="23" fillId="2" borderId="7" xfId="0" applyFont="1" applyFill="1" applyBorder="1"/>
    <xf numFmtId="169" fontId="2" fillId="2" borderId="16" xfId="0" applyNumberFormat="1" applyFont="1" applyFill="1" applyBorder="1"/>
    <xf numFmtId="2" fontId="5" fillId="2" borderId="16" xfId="0" applyNumberFormat="1" applyFont="1" applyFill="1" applyBorder="1"/>
    <xf numFmtId="0" fontId="23" fillId="2" borderId="0" xfId="0" applyFont="1" applyFill="1" applyBorder="1"/>
    <xf numFmtId="0" fontId="23" fillId="2" borderId="60" xfId="0" applyFont="1" applyFill="1" applyBorder="1"/>
    <xf numFmtId="169" fontId="12" fillId="2" borderId="16" xfId="0" applyNumberFormat="1" applyFont="1" applyFill="1" applyBorder="1" applyProtection="1"/>
    <xf numFmtId="2" fontId="12" fillId="2" borderId="16" xfId="0" applyNumberFormat="1" applyFont="1" applyFill="1" applyBorder="1" applyProtection="1"/>
    <xf numFmtId="0" fontId="22" fillId="2" borderId="0" xfId="0" applyFont="1" applyFill="1" applyBorder="1"/>
    <xf numFmtId="164" fontId="2" fillId="2" borderId="16" xfId="0" applyNumberFormat="1" applyFont="1" applyFill="1" applyBorder="1"/>
    <xf numFmtId="164" fontId="5" fillId="2" borderId="16" xfId="0" applyNumberFormat="1" applyFont="1" applyFill="1" applyBorder="1"/>
    <xf numFmtId="164" fontId="0" fillId="2" borderId="0" xfId="0" applyNumberFormat="1" applyFill="1"/>
    <xf numFmtId="164" fontId="12" fillId="2" borderId="16" xfId="0" applyNumberFormat="1" applyFont="1" applyFill="1" applyBorder="1"/>
    <xf numFmtId="3" fontId="5" fillId="2" borderId="16" xfId="0" applyNumberFormat="1" applyFont="1" applyFill="1" applyBorder="1"/>
    <xf numFmtId="165" fontId="12" fillId="2" borderId="16" xfId="0" applyNumberFormat="1" applyFont="1" applyFill="1" applyBorder="1"/>
    <xf numFmtId="165" fontId="5" fillId="2" borderId="16" xfId="0" applyNumberFormat="1" applyFont="1" applyFill="1" applyBorder="1"/>
    <xf numFmtId="0" fontId="2" fillId="2" borderId="0" xfId="0" applyFont="1" applyFill="1" applyAlignment="1">
      <alignment wrapText="1"/>
    </xf>
    <xf numFmtId="0" fontId="1" fillId="2" borderId="0" xfId="0" applyFont="1" applyFill="1" applyAlignment="1">
      <alignment wrapText="1"/>
    </xf>
    <xf numFmtId="3" fontId="5" fillId="2" borderId="0" xfId="0" applyNumberFormat="1" applyFont="1" applyFill="1" applyBorder="1"/>
    <xf numFmtId="3" fontId="12" fillId="2" borderId="16" xfId="0" applyNumberFormat="1" applyFont="1" applyFill="1" applyBorder="1"/>
    <xf numFmtId="1" fontId="2" fillId="2" borderId="0" xfId="0" applyNumberFormat="1" applyFont="1" applyFill="1" applyBorder="1"/>
    <xf numFmtId="3" fontId="0" fillId="2" borderId="0" xfId="0" applyNumberFormat="1" applyFill="1"/>
    <xf numFmtId="0" fontId="24" fillId="2" borderId="0" xfId="0" applyFont="1" applyFill="1"/>
    <xf numFmtId="164" fontId="12" fillId="2" borderId="0" xfId="0" applyNumberFormat="1" applyFont="1" applyFill="1" applyBorder="1"/>
    <xf numFmtId="0" fontId="22" fillId="2" borderId="0" xfId="0" applyFont="1" applyFill="1" applyBorder="1" applyAlignment="1"/>
    <xf numFmtId="0" fontId="20" fillId="2" borderId="0" xfId="0" applyFont="1" applyFill="1" applyBorder="1"/>
    <xf numFmtId="0" fontId="20" fillId="2" borderId="60" xfId="0" applyFont="1" applyFill="1" applyBorder="1"/>
    <xf numFmtId="2" fontId="25" fillId="2" borderId="16" xfId="0" applyNumberFormat="1" applyFont="1" applyFill="1" applyBorder="1" applyProtection="1"/>
    <xf numFmtId="0" fontId="26" fillId="2" borderId="0" xfId="0" applyFont="1" applyFill="1" applyBorder="1"/>
    <xf numFmtId="0" fontId="27" fillId="2" borderId="52" xfId="0" applyFont="1" applyFill="1" applyBorder="1"/>
    <xf numFmtId="2" fontId="12" fillId="2" borderId="47" xfId="0" applyNumberFormat="1" applyFont="1" applyFill="1" applyBorder="1" applyProtection="1"/>
    <xf numFmtId="0" fontId="2" fillId="2" borderId="0" xfId="0" applyFont="1" applyFill="1" applyBorder="1" applyAlignment="1">
      <alignment wrapText="1"/>
    </xf>
    <xf numFmtId="169" fontId="18" fillId="2" borderId="0" xfId="0" applyNumberFormat="1" applyFont="1" applyFill="1" applyBorder="1" applyProtection="1">
      <protection locked="0"/>
    </xf>
    <xf numFmtId="165" fontId="2" fillId="2" borderId="16" xfId="0" applyNumberFormat="1" applyFont="1" applyFill="1" applyBorder="1"/>
    <xf numFmtId="9" fontId="1" fillId="2" borderId="16" xfId="1" applyFont="1" applyFill="1" applyBorder="1" applyProtection="1"/>
    <xf numFmtId="164" fontId="1" fillId="2" borderId="16" xfId="0" applyNumberFormat="1" applyFont="1" applyFill="1" applyBorder="1" applyProtection="1"/>
    <xf numFmtId="3" fontId="1" fillId="2" borderId="16" xfId="0" applyNumberFormat="1" applyFont="1" applyFill="1" applyBorder="1" applyProtection="1"/>
    <xf numFmtId="0" fontId="1" fillId="2" borderId="16" xfId="0" applyFont="1" applyFill="1" applyBorder="1" applyProtection="1"/>
    <xf numFmtId="0" fontId="5" fillId="2" borderId="0" xfId="0" applyFont="1" applyFill="1" applyAlignment="1"/>
    <xf numFmtId="169" fontId="25" fillId="2" borderId="16" xfId="0" applyNumberFormat="1" applyFont="1" applyFill="1" applyBorder="1" applyProtection="1"/>
    <xf numFmtId="0" fontId="0" fillId="2" borderId="61" xfId="0" applyFill="1" applyBorder="1"/>
    <xf numFmtId="0" fontId="0" fillId="2" borderId="62" xfId="0" applyFill="1" applyBorder="1"/>
    <xf numFmtId="0" fontId="0" fillId="2" borderId="63" xfId="0" applyFill="1" applyBorder="1"/>
    <xf numFmtId="0" fontId="0" fillId="2" borderId="64" xfId="0" applyFill="1" applyBorder="1"/>
    <xf numFmtId="0" fontId="0" fillId="2" borderId="65" xfId="0" applyFill="1" applyBorder="1"/>
    <xf numFmtId="0" fontId="0" fillId="2" borderId="66" xfId="0" applyFill="1" applyBorder="1"/>
    <xf numFmtId="0" fontId="0" fillId="2" borderId="67" xfId="0" applyFill="1" applyBorder="1"/>
    <xf numFmtId="0" fontId="0" fillId="2" borderId="68" xfId="0" applyFill="1" applyBorder="1"/>
    <xf numFmtId="164" fontId="12" fillId="3" borderId="16" xfId="1" applyNumberFormat="1" applyFont="1" applyFill="1" applyBorder="1" applyProtection="1"/>
    <xf numFmtId="164" fontId="0" fillId="2" borderId="23" xfId="0" applyNumberFormat="1" applyFill="1" applyBorder="1" applyProtection="1">
      <protection locked="0"/>
    </xf>
    <xf numFmtId="0" fontId="0" fillId="2" borderId="5" xfId="0" applyFill="1" applyBorder="1"/>
    <xf numFmtId="0" fontId="0" fillId="3" borderId="23" xfId="0" applyFill="1" applyBorder="1" applyAlignment="1">
      <alignment horizontal="center" wrapText="1"/>
    </xf>
    <xf numFmtId="0" fontId="0" fillId="3" borderId="16" xfId="0" applyFill="1" applyBorder="1" applyAlignment="1">
      <alignment horizontal="center" wrapText="1"/>
    </xf>
    <xf numFmtId="168" fontId="1" fillId="2" borderId="69" xfId="0" applyNumberFormat="1" applyFont="1" applyFill="1" applyBorder="1" applyProtection="1">
      <protection locked="0"/>
    </xf>
    <xf numFmtId="164" fontId="12" fillId="2" borderId="52" xfId="0" applyNumberFormat="1" applyFont="1" applyFill="1" applyBorder="1" applyProtection="1"/>
    <xf numFmtId="168" fontId="1" fillId="2" borderId="53" xfId="0" applyNumberFormat="1" applyFont="1" applyFill="1" applyBorder="1" applyProtection="1">
      <protection locked="0"/>
    </xf>
    <xf numFmtId="168" fontId="12" fillId="2" borderId="53" xfId="0" applyNumberFormat="1" applyFont="1" applyFill="1" applyBorder="1" applyProtection="1"/>
    <xf numFmtId="164" fontId="12" fillId="2" borderId="47" xfId="0" applyNumberFormat="1" applyFont="1" applyFill="1" applyBorder="1" applyProtection="1"/>
    <xf numFmtId="168" fontId="1" fillId="2" borderId="70" xfId="0" applyNumberFormat="1" applyFont="1" applyFill="1" applyBorder="1" applyProtection="1">
      <protection locked="0"/>
    </xf>
    <xf numFmtId="168" fontId="1" fillId="2" borderId="55" xfId="0" applyNumberFormat="1" applyFont="1" applyFill="1" applyBorder="1" applyProtection="1">
      <protection locked="0"/>
    </xf>
    <xf numFmtId="168" fontId="12" fillId="2" borderId="55" xfId="0" applyNumberFormat="1" applyFont="1" applyFill="1" applyBorder="1" applyProtection="1"/>
    <xf numFmtId="168" fontId="1" fillId="2" borderId="71" xfId="0" applyNumberFormat="1" applyFont="1" applyFill="1" applyBorder="1" applyProtection="1">
      <protection locked="0"/>
    </xf>
    <xf numFmtId="168" fontId="1" fillId="2" borderId="57" xfId="0" applyNumberFormat="1" applyFont="1" applyFill="1" applyBorder="1" applyProtection="1">
      <protection locked="0"/>
    </xf>
    <xf numFmtId="168" fontId="12" fillId="2" borderId="57" xfId="0" applyNumberFormat="1" applyFont="1" applyFill="1" applyBorder="1" applyProtection="1"/>
    <xf numFmtId="9" fontId="1" fillId="2" borderId="0" xfId="1" applyFont="1" applyFill="1"/>
    <xf numFmtId="0" fontId="0" fillId="2" borderId="72" xfId="0" applyFill="1" applyBorder="1"/>
    <xf numFmtId="9" fontId="28" fillId="2" borderId="0" xfId="0" applyNumberFormat="1" applyFont="1" applyFill="1" applyBorder="1"/>
    <xf numFmtId="0" fontId="18" fillId="2" borderId="5" xfId="0" applyFont="1" applyFill="1" applyBorder="1" applyProtection="1"/>
    <xf numFmtId="9" fontId="18" fillId="2" borderId="5" xfId="1" applyFont="1" applyFill="1" applyBorder="1" applyProtection="1"/>
    <xf numFmtId="170" fontId="12" fillId="2" borderId="16" xfId="0" applyNumberFormat="1" applyFont="1" applyFill="1" applyBorder="1" applyProtection="1">
      <protection locked="0"/>
    </xf>
    <xf numFmtId="168" fontId="12" fillId="2" borderId="16" xfId="1" applyNumberFormat="1" applyFont="1" applyFill="1" applyBorder="1" applyProtection="1">
      <protection locked="0"/>
    </xf>
    <xf numFmtId="171" fontId="12" fillId="2" borderId="16" xfId="1" applyNumberFormat="1" applyFont="1" applyFill="1" applyBorder="1" applyProtection="1">
      <protection locked="0"/>
    </xf>
    <xf numFmtId="9" fontId="1" fillId="2" borderId="0" xfId="1" applyFill="1"/>
    <xf numFmtId="169" fontId="29" fillId="2" borderId="16" xfId="0" applyNumberFormat="1" applyFont="1" applyFill="1" applyBorder="1"/>
    <xf numFmtId="0" fontId="23" fillId="2" borderId="0" xfId="0" applyFont="1" applyFill="1" applyBorder="1" applyAlignment="1">
      <alignment horizontal="left"/>
    </xf>
    <xf numFmtId="164" fontId="29" fillId="2" borderId="16" xfId="0" applyNumberFormat="1" applyFont="1" applyFill="1" applyBorder="1"/>
    <xf numFmtId="165" fontId="29" fillId="2" borderId="16" xfId="0" applyNumberFormat="1" applyFont="1" applyFill="1" applyBorder="1"/>
    <xf numFmtId="0" fontId="12" fillId="2" borderId="16" xfId="0" applyNumberFormat="1" applyFont="1" applyFill="1" applyBorder="1"/>
    <xf numFmtId="0" fontId="30" fillId="2" borderId="0" xfId="0" applyFont="1" applyFill="1"/>
    <xf numFmtId="0" fontId="2" fillId="2" borderId="0" xfId="0" applyFont="1" applyFill="1" applyAlignment="1"/>
    <xf numFmtId="0" fontId="7" fillId="2" borderId="0" xfId="0" applyFont="1" applyFill="1" applyBorder="1" applyAlignment="1"/>
    <xf numFmtId="0" fontId="7" fillId="2" borderId="0" xfId="0" applyFont="1" applyFill="1" applyAlignment="1"/>
    <xf numFmtId="3" fontId="5" fillId="2" borderId="16" xfId="0" applyNumberFormat="1" applyFont="1" applyFill="1" applyBorder="1" applyAlignment="1"/>
    <xf numFmtId="0" fontId="8" fillId="2" borderId="0" xfId="0" applyFont="1" applyFill="1" applyAlignment="1"/>
    <xf numFmtId="0" fontId="1" fillId="2" borderId="0" xfId="0" applyFont="1" applyFill="1" applyBorder="1" applyAlignment="1"/>
    <xf numFmtId="164" fontId="5" fillId="2" borderId="16" xfId="0" applyNumberFormat="1" applyFont="1" applyFill="1" applyBorder="1" applyAlignment="1"/>
    <xf numFmtId="0" fontId="24" fillId="2" borderId="0" xfId="0" applyFont="1" applyFill="1" applyAlignment="1"/>
    <xf numFmtId="164" fontId="12" fillId="2" borderId="16" xfId="0" applyNumberFormat="1" applyFont="1" applyFill="1" applyBorder="1" applyAlignment="1"/>
    <xf numFmtId="164" fontId="12" fillId="2" borderId="0" xfId="0" applyNumberFormat="1" applyFont="1" applyFill="1" applyBorder="1" applyAlignment="1"/>
    <xf numFmtId="164" fontId="7" fillId="2" borderId="16" xfId="0" applyNumberFormat="1" applyFont="1" applyFill="1" applyBorder="1"/>
    <xf numFmtId="165" fontId="25" fillId="2" borderId="16" xfId="0" applyNumberFormat="1" applyFont="1" applyFill="1" applyBorder="1" applyProtection="1"/>
    <xf numFmtId="165" fontId="27" fillId="2" borderId="52" xfId="0" applyNumberFormat="1" applyFont="1" applyFill="1" applyBorder="1"/>
    <xf numFmtId="165" fontId="12" fillId="2" borderId="16" xfId="0" applyNumberFormat="1" applyFont="1" applyFill="1" applyBorder="1" applyProtection="1"/>
    <xf numFmtId="3" fontId="2" fillId="2" borderId="16" xfId="0" applyNumberFormat="1" applyFont="1" applyFill="1" applyBorder="1"/>
    <xf numFmtId="165" fontId="22" fillId="2" borderId="0" xfId="0" applyNumberFormat="1" applyFont="1" applyFill="1" applyBorder="1"/>
    <xf numFmtId="165" fontId="0" fillId="2" borderId="0" xfId="0" applyNumberFormat="1" applyFill="1" applyAlignment="1"/>
    <xf numFmtId="165" fontId="0" fillId="2" borderId="0" xfId="0" applyNumberFormat="1" applyFill="1"/>
    <xf numFmtId="165" fontId="0" fillId="2" borderId="0" xfId="0" applyNumberFormat="1" applyFill="1" applyBorder="1"/>
    <xf numFmtId="165" fontId="2" fillId="2" borderId="0" xfId="0" applyNumberFormat="1" applyFont="1" applyFill="1" applyBorder="1"/>
    <xf numFmtId="165" fontId="12" fillId="2" borderId="0" xfId="0" applyNumberFormat="1" applyFont="1" applyFill="1" applyBorder="1"/>
    <xf numFmtId="165" fontId="0" fillId="2" borderId="1" xfId="0" applyNumberFormat="1" applyFill="1" applyBorder="1"/>
    <xf numFmtId="0" fontId="31" fillId="2" borderId="0" xfId="0" applyFont="1" applyFill="1"/>
    <xf numFmtId="0" fontId="32" fillId="2" borderId="0" xfId="0" applyFont="1" applyFill="1"/>
    <xf numFmtId="164" fontId="2" fillId="2" borderId="46" xfId="0" applyNumberFormat="1" applyFont="1" applyFill="1" applyBorder="1" applyProtection="1">
      <protection locked="0"/>
    </xf>
    <xf numFmtId="164" fontId="2" fillId="2" borderId="48" xfId="0" applyNumberFormat="1" applyFont="1" applyFill="1" applyBorder="1" applyProtection="1">
      <protection locked="0"/>
    </xf>
    <xf numFmtId="164" fontId="2" fillId="2" borderId="49" xfId="0" applyNumberFormat="1" applyFont="1" applyFill="1" applyBorder="1" applyProtection="1">
      <protection locked="0"/>
    </xf>
    <xf numFmtId="0" fontId="0" fillId="0" borderId="0" xfId="0" applyFill="1" applyBorder="1"/>
    <xf numFmtId="9" fontId="1" fillId="0" borderId="16" xfId="1" applyFont="1" applyFill="1" applyBorder="1"/>
    <xf numFmtId="0" fontId="1" fillId="0" borderId="0" xfId="0" applyFont="1" applyFill="1"/>
    <xf numFmtId="0" fontId="0" fillId="0" borderId="0" xfId="0" applyFill="1" applyProtection="1">
      <protection locked="0"/>
    </xf>
    <xf numFmtId="9" fontId="12" fillId="0" borderId="16" xfId="1" applyFont="1" applyFill="1" applyBorder="1" applyProtection="1"/>
    <xf numFmtId="0" fontId="0" fillId="0" borderId="0" xfId="0" applyFill="1" applyAlignment="1">
      <alignment horizontal="left" indent="2"/>
    </xf>
    <xf numFmtId="9" fontId="18" fillId="0" borderId="16" xfId="1" applyFont="1" applyFill="1" applyBorder="1"/>
    <xf numFmtId="164" fontId="0" fillId="0" borderId="16" xfId="0" applyNumberFormat="1" applyFill="1" applyBorder="1" applyProtection="1">
      <protection locked="0"/>
    </xf>
    <xf numFmtId="0" fontId="7" fillId="0" borderId="0" xfId="0" applyFont="1" applyFill="1"/>
    <xf numFmtId="0" fontId="7" fillId="0" borderId="0" xfId="0" applyFont="1" applyFill="1" applyBorder="1"/>
    <xf numFmtId="0" fontId="1" fillId="0" borderId="0" xfId="0" applyFont="1" applyFill="1" applyBorder="1" applyAlignment="1">
      <alignment horizontal="right"/>
    </xf>
    <xf numFmtId="0" fontId="1" fillId="0" borderId="0" xfId="0" applyFont="1" applyFill="1" applyAlignment="1">
      <alignment horizontal="right"/>
    </xf>
    <xf numFmtId="0" fontId="2" fillId="0" borderId="0" xfId="0" applyFont="1" applyFill="1" applyBorder="1"/>
    <xf numFmtId="165" fontId="0" fillId="0" borderId="16" xfId="0" applyNumberFormat="1" applyFill="1" applyBorder="1" applyProtection="1">
      <protection locked="0"/>
    </xf>
    <xf numFmtId="0" fontId="0" fillId="0" borderId="0" xfId="0" applyFill="1" applyBorder="1" applyAlignment="1">
      <alignment horizontal="left" indent="1"/>
    </xf>
    <xf numFmtId="0" fontId="0" fillId="0" borderId="16" xfId="0" applyFill="1" applyBorder="1" applyProtection="1">
      <protection locked="0"/>
    </xf>
    <xf numFmtId="0" fontId="20" fillId="0" borderId="0" xfId="0" applyFont="1" applyFill="1"/>
    <xf numFmtId="0" fontId="1" fillId="2" borderId="16" xfId="0" applyFont="1" applyFill="1" applyBorder="1"/>
    <xf numFmtId="164" fontId="12" fillId="0" borderId="16" xfId="0" applyNumberFormat="1" applyFont="1" applyFill="1" applyBorder="1" applyProtection="1">
      <protection locked="0"/>
    </xf>
    <xf numFmtId="1" fontId="12" fillId="0" borderId="16" xfId="1" applyNumberFormat="1" applyFont="1" applyFill="1" applyBorder="1" applyProtection="1"/>
    <xf numFmtId="9" fontId="1" fillId="0" borderId="16" xfId="1" applyFill="1" applyBorder="1" applyProtection="1">
      <protection locked="0"/>
    </xf>
    <xf numFmtId="164" fontId="12" fillId="2" borderId="0" xfId="0" applyNumberFormat="1" applyFont="1" applyFill="1" applyBorder="1" applyProtection="1"/>
    <xf numFmtId="0" fontId="7" fillId="2" borderId="0" xfId="0" applyFont="1" applyFill="1" applyBorder="1" applyProtection="1">
      <protection locked="0"/>
    </xf>
    <xf numFmtId="0" fontId="22" fillId="2" borderId="0" xfId="0" applyFont="1" applyFill="1" applyBorder="1" applyAlignment="1">
      <alignment wrapText="1"/>
    </xf>
    <xf numFmtId="0" fontId="0" fillId="2" borderId="0" xfId="0" applyFill="1" applyBorder="1" applyAlignment="1" applyProtection="1">
      <protection locked="0"/>
    </xf>
    <xf numFmtId="2" fontId="5" fillId="2" borderId="73" xfId="0" applyNumberFormat="1" applyFont="1" applyFill="1" applyBorder="1" applyAlignment="1"/>
    <xf numFmtId="0" fontId="23" fillId="2" borderId="0" xfId="0" applyFont="1" applyFill="1" applyBorder="1" applyAlignment="1"/>
    <xf numFmtId="0" fontId="23" fillId="2" borderId="60" xfId="0" applyFont="1" applyFill="1" applyBorder="1" applyAlignment="1"/>
    <xf numFmtId="2" fontId="12" fillId="2" borderId="73" xfId="0" applyNumberFormat="1" applyFont="1" applyFill="1" applyBorder="1" applyAlignment="1" applyProtection="1"/>
    <xf numFmtId="164" fontId="5" fillId="2" borderId="73" xfId="0" applyNumberFormat="1" applyFont="1" applyFill="1" applyBorder="1" applyAlignment="1"/>
    <xf numFmtId="164" fontId="0" fillId="2" borderId="0" xfId="0" applyNumberFormat="1" applyFill="1" applyBorder="1" applyAlignment="1"/>
    <xf numFmtId="164" fontId="12" fillId="2" borderId="73" xfId="0" applyNumberFormat="1" applyFont="1" applyFill="1" applyBorder="1" applyAlignment="1"/>
    <xf numFmtId="0" fontId="2" fillId="2" borderId="0" xfId="0" applyFont="1" applyFill="1" applyBorder="1" applyAlignment="1"/>
    <xf numFmtId="3" fontId="5" fillId="2" borderId="73" xfId="0" applyNumberFormat="1" applyFont="1" applyFill="1" applyBorder="1" applyAlignment="1"/>
    <xf numFmtId="165" fontId="5" fillId="2" borderId="73" xfId="0" applyNumberFormat="1" applyFont="1" applyFill="1" applyBorder="1" applyAlignment="1"/>
    <xf numFmtId="3" fontId="12" fillId="2" borderId="73" xfId="0" applyNumberFormat="1" applyFont="1" applyFill="1" applyBorder="1" applyAlignment="1"/>
    <xf numFmtId="1" fontId="2" fillId="2" borderId="0" xfId="0" applyNumberFormat="1" applyFont="1" applyFill="1" applyBorder="1" applyAlignment="1"/>
    <xf numFmtId="3" fontId="0" fillId="2" borderId="0" xfId="0" applyNumberFormat="1" applyFill="1" applyBorder="1" applyAlignment="1"/>
    <xf numFmtId="0" fontId="27" fillId="2" borderId="74" xfId="0" applyFont="1" applyFill="1" applyBorder="1"/>
    <xf numFmtId="2" fontId="12" fillId="2" borderId="75" xfId="0" applyNumberFormat="1" applyFont="1" applyFill="1" applyBorder="1" applyProtection="1"/>
    <xf numFmtId="2" fontId="12" fillId="2" borderId="23" xfId="0" applyNumberFormat="1" applyFont="1" applyFill="1" applyBorder="1" applyProtection="1"/>
    <xf numFmtId="0" fontId="5" fillId="2" borderId="22" xfId="0" applyFont="1" applyFill="1" applyBorder="1"/>
    <xf numFmtId="1" fontId="12" fillId="2" borderId="16" xfId="0" applyNumberFormat="1" applyFont="1" applyFill="1" applyBorder="1" applyProtection="1"/>
    <xf numFmtId="164" fontId="17" fillId="2" borderId="0" xfId="0" applyNumberFormat="1" applyFont="1" applyFill="1" applyBorder="1"/>
    <xf numFmtId="0" fontId="17" fillId="2" borderId="1" xfId="0" applyFont="1" applyFill="1" applyBorder="1"/>
    <xf numFmtId="167" fontId="0" fillId="2" borderId="76" xfId="0" applyNumberFormat="1" applyFill="1" applyBorder="1" applyProtection="1">
      <protection locked="0"/>
    </xf>
    <xf numFmtId="168" fontId="12" fillId="2" borderId="51" xfId="0" applyNumberFormat="1" applyFont="1" applyFill="1" applyBorder="1" applyProtection="1"/>
    <xf numFmtId="168" fontId="12" fillId="2" borderId="77" xfId="0" applyNumberFormat="1" applyFont="1" applyFill="1" applyBorder="1" applyProtection="1"/>
    <xf numFmtId="167" fontId="0" fillId="2" borderId="78" xfId="0" applyNumberFormat="1" applyFill="1" applyBorder="1" applyProtection="1">
      <protection locked="0"/>
    </xf>
    <xf numFmtId="168" fontId="12" fillId="2" borderId="54" xfId="0" applyNumberFormat="1" applyFont="1" applyFill="1" applyBorder="1" applyProtection="1"/>
    <xf numFmtId="168" fontId="12" fillId="2" borderId="79" xfId="0" applyNumberFormat="1" applyFont="1" applyFill="1" applyBorder="1" applyProtection="1"/>
    <xf numFmtId="167" fontId="0" fillId="2" borderId="80" xfId="0" applyNumberFormat="1" applyFill="1" applyBorder="1" applyProtection="1">
      <protection locked="0"/>
    </xf>
    <xf numFmtId="168" fontId="12" fillId="2" borderId="56" xfId="0" applyNumberFormat="1" applyFont="1" applyFill="1" applyBorder="1" applyProtection="1"/>
    <xf numFmtId="168" fontId="12" fillId="2" borderId="81" xfId="0" applyNumberFormat="1" applyFont="1" applyFill="1" applyBorder="1" applyProtection="1"/>
    <xf numFmtId="0" fontId="0" fillId="2" borderId="82" xfId="0" applyFill="1" applyBorder="1"/>
    <xf numFmtId="0" fontId="1" fillId="2" borderId="0" xfId="0" applyFont="1" applyFill="1" applyAlignment="1">
      <alignment horizontal="center" wrapText="1"/>
    </xf>
    <xf numFmtId="0" fontId="0" fillId="2" borderId="0" xfId="0" applyFill="1" applyAlignment="1" applyProtection="1">
      <alignment horizontal="center" wrapText="1"/>
    </xf>
    <xf numFmtId="169" fontId="0" fillId="2" borderId="11" xfId="0" applyNumberFormat="1" applyFill="1" applyBorder="1" applyProtection="1">
      <protection locked="0"/>
    </xf>
    <xf numFmtId="169" fontId="0" fillId="2" borderId="12" xfId="0" applyNumberFormat="1" applyFill="1" applyBorder="1" applyProtection="1"/>
    <xf numFmtId="169" fontId="0" fillId="2" borderId="13" xfId="0" applyNumberFormat="1" applyFill="1" applyBorder="1" applyProtection="1">
      <protection locked="0"/>
    </xf>
    <xf numFmtId="169" fontId="0" fillId="2" borderId="15" xfId="0" applyNumberFormat="1" applyFill="1" applyBorder="1" applyProtection="1">
      <protection locked="0"/>
    </xf>
    <xf numFmtId="169" fontId="0" fillId="2" borderId="16" xfId="0" applyNumberFormat="1" applyFill="1" applyBorder="1" applyProtection="1"/>
    <xf numFmtId="169" fontId="0" fillId="2" borderId="17" xfId="0" applyNumberFormat="1" applyFill="1" applyBorder="1" applyProtection="1">
      <protection locked="0"/>
    </xf>
    <xf numFmtId="169" fontId="0" fillId="2" borderId="19" xfId="0" applyNumberFormat="1" applyFill="1" applyBorder="1" applyProtection="1">
      <protection locked="0"/>
    </xf>
    <xf numFmtId="169" fontId="0" fillId="2" borderId="20" xfId="0" applyNumberFormat="1" applyFill="1" applyBorder="1" applyProtection="1"/>
    <xf numFmtId="169" fontId="0" fillId="2" borderId="21" xfId="0" applyNumberFormat="1" applyFill="1" applyBorder="1" applyProtection="1">
      <protection locked="0"/>
    </xf>
    <xf numFmtId="0" fontId="18" fillId="0" borderId="16" xfId="0" applyFont="1" applyFill="1" applyBorder="1" applyProtection="1"/>
    <xf numFmtId="0" fontId="21" fillId="3" borderId="0" xfId="0" applyFont="1" applyFill="1"/>
    <xf numFmtId="165" fontId="29" fillId="2" borderId="0" xfId="0" applyNumberFormat="1" applyFont="1" applyFill="1"/>
    <xf numFmtId="165" fontId="29" fillId="2" borderId="0" xfId="0" applyNumberFormat="1" applyFont="1" applyFill="1" applyBorder="1"/>
    <xf numFmtId="165" fontId="7" fillId="2" borderId="0" xfId="0" applyNumberFormat="1" applyFont="1" applyFill="1" applyBorder="1"/>
    <xf numFmtId="165" fontId="7" fillId="2" borderId="0" xfId="0" applyNumberFormat="1" applyFont="1" applyFill="1"/>
    <xf numFmtId="164" fontId="7" fillId="2" borderId="0" xfId="0" applyNumberFormat="1" applyFont="1" applyFill="1" applyBorder="1"/>
    <xf numFmtId="172" fontId="0" fillId="2" borderId="0" xfId="0" applyNumberFormat="1" applyFill="1"/>
    <xf numFmtId="9" fontId="2" fillId="2" borderId="16" xfId="1" applyFont="1" applyFill="1" applyBorder="1" applyProtection="1">
      <protection locked="0"/>
    </xf>
    <xf numFmtId="0" fontId="17" fillId="2" borderId="0" xfId="0" applyFont="1" applyFill="1" applyBorder="1"/>
    <xf numFmtId="0" fontId="33" fillId="2" borderId="0" xfId="0" applyFont="1" applyFill="1"/>
    <xf numFmtId="164" fontId="2" fillId="2" borderId="16" xfId="0" applyNumberFormat="1" applyFont="1" applyFill="1" applyBorder="1" applyProtection="1">
      <protection locked="0"/>
    </xf>
    <xf numFmtId="0" fontId="0" fillId="2" borderId="0" xfId="0" applyFill="1" applyAlignment="1" applyProtection="1">
      <alignment wrapText="1"/>
    </xf>
    <xf numFmtId="2" fontId="0" fillId="4" borderId="0" xfId="0" applyNumberFormat="1" applyFill="1"/>
    <xf numFmtId="0" fontId="1" fillId="4" borderId="0" xfId="0" applyFont="1" applyFill="1"/>
    <xf numFmtId="0" fontId="0" fillId="4" borderId="0" xfId="0" applyFill="1"/>
    <xf numFmtId="165" fontId="1" fillId="4" borderId="0" xfId="0" applyNumberFormat="1" applyFont="1" applyFill="1"/>
    <xf numFmtId="0" fontId="0" fillId="5" borderId="0" xfId="0" applyFill="1" applyProtection="1"/>
    <xf numFmtId="0" fontId="0" fillId="6" borderId="0" xfId="0" quotePrefix="1" applyFill="1" applyAlignment="1" applyProtection="1">
      <alignment horizontal="left" indent="2"/>
    </xf>
    <xf numFmtId="0" fontId="0" fillId="6" borderId="0" xfId="0" applyFill="1" applyProtection="1"/>
    <xf numFmtId="0" fontId="0" fillId="7" borderId="0" xfId="0" quotePrefix="1" applyFill="1" applyAlignment="1" applyProtection="1">
      <alignment horizontal="left" indent="2"/>
    </xf>
    <xf numFmtId="0" fontId="0" fillId="7" borderId="0" xfId="0" applyFill="1" applyBorder="1" applyAlignment="1" applyProtection="1"/>
    <xf numFmtId="0" fontId="0" fillId="8" borderId="0" xfId="0" quotePrefix="1" applyFill="1" applyAlignment="1" applyProtection="1">
      <alignment horizontal="left" indent="2"/>
    </xf>
    <xf numFmtId="0" fontId="0" fillId="8" borderId="0" xfId="0" applyFill="1" applyProtection="1"/>
    <xf numFmtId="0" fontId="0" fillId="9" borderId="0" xfId="0" quotePrefix="1" applyFill="1" applyAlignment="1" applyProtection="1">
      <alignment horizontal="left" indent="2"/>
    </xf>
    <xf numFmtId="0" fontId="0" fillId="9" borderId="0" xfId="0" applyFill="1" applyProtection="1"/>
    <xf numFmtId="0" fontId="2" fillId="5" borderId="0" xfId="0" quotePrefix="1" applyFont="1" applyFill="1" applyAlignment="1" applyProtection="1">
      <alignment horizontal="left" indent="2"/>
    </xf>
    <xf numFmtId="0" fontId="0" fillId="2" borderId="0" xfId="0" applyFill="1" applyAlignment="1">
      <alignment horizontal="right"/>
    </xf>
    <xf numFmtId="0" fontId="1" fillId="10" borderId="0" xfId="0" applyFont="1" applyFill="1"/>
    <xf numFmtId="3" fontId="1" fillId="4" borderId="0" xfId="0" applyNumberFormat="1" applyFont="1" applyFill="1"/>
    <xf numFmtId="3" fontId="12" fillId="2" borderId="0" xfId="1" applyNumberFormat="1" applyFont="1" applyFill="1" applyBorder="1" applyProtection="1"/>
    <xf numFmtId="0" fontId="1" fillId="2" borderId="0" xfId="0" applyFont="1" applyFill="1" applyAlignment="1">
      <alignment wrapText="1"/>
    </xf>
    <xf numFmtId="0" fontId="0" fillId="2" borderId="0" xfId="0" applyFill="1" applyAlignment="1">
      <alignment wrapText="1"/>
    </xf>
    <xf numFmtId="0" fontId="0" fillId="2" borderId="0" xfId="0" applyFill="1" applyAlignment="1" applyProtection="1">
      <alignment wrapText="1"/>
    </xf>
    <xf numFmtId="0" fontId="0" fillId="2" borderId="41" xfId="0" applyFill="1" applyBorder="1" applyAlignment="1" applyProtection="1">
      <alignment wrapText="1"/>
    </xf>
    <xf numFmtId="0" fontId="0" fillId="2" borderId="0" xfId="0" applyFill="1" applyBorder="1" applyAlignment="1" applyProtection="1">
      <alignment wrapText="1"/>
    </xf>
    <xf numFmtId="0" fontId="0" fillId="2" borderId="42" xfId="0" applyFill="1" applyBorder="1" applyAlignment="1" applyProtection="1">
      <alignment wrapText="1"/>
    </xf>
    <xf numFmtId="0" fontId="0" fillId="2" borderId="43" xfId="0" applyFill="1" applyBorder="1" applyAlignment="1" applyProtection="1">
      <alignment wrapText="1"/>
    </xf>
    <xf numFmtId="0" fontId="0" fillId="2" borderId="44" xfId="0" applyFill="1" applyBorder="1" applyAlignment="1" applyProtection="1">
      <alignment wrapText="1"/>
    </xf>
    <xf numFmtId="0" fontId="0" fillId="2" borderId="45" xfId="0" applyFill="1" applyBorder="1" applyAlignment="1" applyProtection="1">
      <alignment wrapText="1"/>
    </xf>
    <xf numFmtId="0" fontId="9" fillId="2" borderId="0" xfId="0" applyFont="1" applyFill="1" applyBorder="1" applyAlignment="1">
      <alignment horizontal="center" vertical="center" textRotation="90"/>
    </xf>
    <xf numFmtId="0" fontId="0" fillId="2" borderId="0" xfId="0" applyFill="1" applyAlignment="1"/>
    <xf numFmtId="164" fontId="0" fillId="2" borderId="2" xfId="0" applyNumberFormat="1" applyFill="1" applyBorder="1" applyAlignment="1" applyProtection="1">
      <protection locked="0"/>
    </xf>
    <xf numFmtId="164" fontId="0" fillId="2" borderId="3" xfId="0" applyNumberFormat="1" applyFill="1" applyBorder="1" applyAlignment="1" applyProtection="1">
      <protection locked="0"/>
    </xf>
    <xf numFmtId="164" fontId="0" fillId="2" borderId="4" xfId="0" applyNumberFormat="1" applyFill="1" applyBorder="1" applyAlignment="1" applyProtection="1">
      <protection locked="0"/>
    </xf>
    <xf numFmtId="0" fontId="2" fillId="2" borderId="9" xfId="0" applyFont="1" applyFill="1" applyBorder="1" applyAlignment="1">
      <alignment horizontal="center" vertical="center" textRotation="90" wrapText="1"/>
    </xf>
    <xf numFmtId="0" fontId="2" fillId="2" borderId="14" xfId="0" applyFont="1" applyFill="1" applyBorder="1" applyAlignment="1">
      <alignment horizontal="center" vertical="center" textRotation="90" wrapText="1"/>
    </xf>
    <xf numFmtId="0" fontId="14" fillId="2" borderId="0" xfId="0" applyFont="1" applyFill="1" applyBorder="1" applyAlignment="1">
      <alignment horizontal="center" vertical="center" textRotation="90" wrapText="1"/>
    </xf>
    <xf numFmtId="0" fontId="9" fillId="2" borderId="0" xfId="0" applyFont="1" applyFill="1" applyBorder="1" applyAlignment="1" applyProtection="1">
      <alignment horizontal="left" vertical="center" wrapText="1"/>
      <protection locked="0"/>
    </xf>
    <xf numFmtId="0" fontId="10" fillId="2" borderId="0" xfId="0" applyFont="1" applyFill="1" applyAlignment="1">
      <alignment wrapText="1"/>
    </xf>
    <xf numFmtId="0" fontId="2" fillId="2" borderId="0" xfId="0" applyFont="1" applyFill="1" applyBorder="1" applyAlignment="1" applyProtection="1">
      <alignment horizontal="left" vertical="center" wrapText="1"/>
      <protection locked="0"/>
    </xf>
    <xf numFmtId="0" fontId="1" fillId="2" borderId="0" xfId="0" applyFont="1" applyFill="1" applyAlignment="1"/>
    <xf numFmtId="0" fontId="2" fillId="2" borderId="9" xfId="0" applyFont="1" applyFill="1" applyBorder="1" applyAlignment="1">
      <alignment horizontal="center" vertical="center" textRotation="90"/>
    </xf>
    <xf numFmtId="0" fontId="0" fillId="2" borderId="14" xfId="0" applyFill="1" applyBorder="1" applyAlignment="1"/>
    <xf numFmtId="0" fontId="0" fillId="2" borderId="24" xfId="0" applyFill="1" applyBorder="1" applyAlignment="1"/>
    <xf numFmtId="0" fontId="0" fillId="2" borderId="0" xfId="0" applyFill="1" applyAlignment="1">
      <alignment horizontal="left" indent="3"/>
    </xf>
    <xf numFmtId="0" fontId="0" fillId="2" borderId="50" xfId="0" applyFill="1" applyBorder="1" applyAlignment="1">
      <alignment horizontal="center" wrapText="1"/>
    </xf>
    <xf numFmtId="0" fontId="0" fillId="2" borderId="47" xfId="0" applyFill="1" applyBorder="1" applyAlignment="1">
      <alignment horizontal="center" wrapText="1"/>
    </xf>
    <xf numFmtId="0" fontId="0" fillId="2" borderId="58" xfId="0" applyFill="1" applyBorder="1" applyAlignment="1">
      <alignment wrapText="1"/>
    </xf>
    <xf numFmtId="0" fontId="0" fillId="2" borderId="0" xfId="0" applyFill="1" applyBorder="1" applyAlignment="1">
      <alignment wrapText="1"/>
    </xf>
    <xf numFmtId="0" fontId="0" fillId="2" borderId="0" xfId="0" applyFill="1" applyAlignment="1">
      <alignment horizontal="left" wrapText="1"/>
    </xf>
    <xf numFmtId="0" fontId="2" fillId="2" borderId="0" xfId="0" applyFont="1" applyFill="1" applyAlignment="1">
      <alignment wrapText="1"/>
    </xf>
    <xf numFmtId="0" fontId="2" fillId="2" borderId="60" xfId="0" applyFont="1" applyFill="1" applyBorder="1" applyAlignment="1">
      <alignment wrapText="1"/>
    </xf>
    <xf numFmtId="0" fontId="22" fillId="2" borderId="0" xfId="0" applyFont="1" applyFill="1" applyBorder="1" applyAlignment="1">
      <alignment wrapText="1"/>
    </xf>
    <xf numFmtId="0" fontId="2" fillId="2" borderId="0" xfId="0" applyFont="1" applyFill="1" applyBorder="1" applyAlignment="1">
      <alignment wrapText="1"/>
    </xf>
    <xf numFmtId="0" fontId="2" fillId="2" borderId="0" xfId="0" applyFont="1" applyFill="1" applyAlignment="1"/>
    <xf numFmtId="0" fontId="2" fillId="2" borderId="62" xfId="0" applyFont="1" applyFill="1" applyBorder="1" applyAlignment="1">
      <alignment wrapText="1"/>
    </xf>
    <xf numFmtId="0" fontId="2" fillId="2" borderId="1" xfId="0" applyFont="1" applyFill="1" applyBorder="1" applyAlignment="1">
      <alignment wrapText="1"/>
    </xf>
    <xf numFmtId="0" fontId="23" fillId="2" borderId="0" xfId="0" applyFont="1" applyFill="1" applyBorder="1" applyAlignment="1">
      <alignment wrapText="1"/>
    </xf>
    <xf numFmtId="0" fontId="1" fillId="2" borderId="0" xfId="0" applyFont="1" applyFill="1" applyBorder="1" applyAlignment="1">
      <alignment wrapText="1"/>
    </xf>
    <xf numFmtId="0" fontId="0" fillId="0" borderId="0" xfId="0" applyFill="1" applyBorder="1" applyAlignment="1">
      <alignment wrapText="1"/>
    </xf>
    <xf numFmtId="0" fontId="0" fillId="0" borderId="0" xfId="0" applyFill="1" applyAlignment="1">
      <alignment horizontal="left" wrapText="1"/>
    </xf>
    <xf numFmtId="0" fontId="2" fillId="2" borderId="0" xfId="0" applyFont="1" applyFill="1" applyAlignment="1">
      <alignment horizontal="left" wrapText="1"/>
    </xf>
    <xf numFmtId="0" fontId="31" fillId="2" borderId="62" xfId="0" applyFont="1" applyFill="1" applyBorder="1"/>
    <xf numFmtId="0" fontId="2" fillId="2" borderId="1" xfId="0" applyFont="1" applyFill="1" applyBorder="1" applyAlignment="1"/>
  </cellXfs>
  <cellStyles count="2">
    <cellStyle name="Prozent" xfId="1" builtinId="5"/>
    <cellStyle name="Standard" xfId="0" builtinId="0"/>
  </cellStyles>
  <dxfs count="13">
    <dxf>
      <font>
        <b/>
        <i val="0"/>
        <condense val="0"/>
        <extend val="0"/>
        <color indexed="57"/>
      </font>
    </dxf>
    <dxf>
      <font>
        <b/>
        <i val="0"/>
        <condense val="0"/>
        <extend val="0"/>
        <color indexed="57"/>
      </font>
    </dxf>
    <dxf>
      <font>
        <b/>
        <i val="0"/>
        <condense val="0"/>
        <extend val="0"/>
        <color indexed="57"/>
      </font>
    </dxf>
    <dxf>
      <font>
        <b/>
        <i val="0"/>
        <condense val="0"/>
        <extend val="0"/>
        <color indexed="10"/>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10"/>
      </font>
    </dxf>
    <dxf>
      <font>
        <b/>
        <i val="0"/>
        <condense val="0"/>
        <extend val="0"/>
        <color indexed="57"/>
      </font>
    </dxf>
    <dxf>
      <font>
        <b/>
        <i val="0"/>
        <condense val="0"/>
        <extend val="0"/>
        <color indexed="57"/>
      </font>
    </dxf>
    <dxf>
      <font>
        <b/>
        <i val="0"/>
        <condense val="0"/>
        <extend val="0"/>
        <color indexed="57"/>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FKI_mit%20vormaliger%20AIP%20Berechn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beitsplätze"/>
      <sheetName val="NKA"/>
      <sheetName val="AP aus Drittmittel"/>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02">
    <tabColor rgb="FFFFFF00"/>
  </sheetPr>
  <dimension ref="A4:W440"/>
  <sheetViews>
    <sheetView zoomScaleNormal="100" workbookViewId="0">
      <pane ySplit="5" topLeftCell="A6" activePane="bottomLeft" state="frozen"/>
      <selection activeCell="F33" sqref="F33"/>
      <selection pane="bottomLeft" activeCell="A4" sqref="A4"/>
    </sheetView>
  </sheetViews>
  <sheetFormatPr baseColWidth="10" defaultColWidth="11.453125" defaultRowHeight="12.5" x14ac:dyDescent="0.25"/>
  <cols>
    <col min="1" max="1" width="11.453125" style="69"/>
    <col min="2" max="2" width="4.7265625" style="69" customWidth="1"/>
    <col min="3" max="3" width="5.7265625" style="69" customWidth="1"/>
    <col min="4" max="13" width="11.453125" style="69"/>
    <col min="14" max="23" width="4" style="69" customWidth="1"/>
    <col min="24" max="38" width="29.7265625" style="69" customWidth="1"/>
    <col min="39" max="40" width="11.453125" style="69"/>
    <col min="41" max="41" width="34.7265625" style="69" customWidth="1"/>
    <col min="42" max="42" width="28.453125" style="69" customWidth="1"/>
    <col min="43" max="43" width="31" style="69" customWidth="1"/>
    <col min="44" max="44" width="31.26953125" style="69" customWidth="1"/>
    <col min="45" max="45" width="32.7265625" style="69" customWidth="1"/>
    <col min="46" max="46" width="36.1796875" style="69" customWidth="1"/>
    <col min="47" max="16384" width="11.453125" style="69"/>
  </cols>
  <sheetData>
    <row r="4" spans="1:23" ht="22.5" x14ac:dyDescent="0.45">
      <c r="A4" s="69" t="str">
        <f>'Allgemeine Parameter'!A4</f>
        <v>Version: 03/2025</v>
      </c>
      <c r="E4" s="70" t="s">
        <v>118</v>
      </c>
    </row>
    <row r="6" spans="1:23" x14ac:dyDescent="0.25">
      <c r="A6" s="3"/>
    </row>
    <row r="9" spans="1:23" ht="13.5" thickBot="1" x14ac:dyDescent="0.35">
      <c r="C9" s="71" t="s">
        <v>119</v>
      </c>
      <c r="D9" s="72"/>
      <c r="E9" s="72"/>
      <c r="F9" s="72"/>
      <c r="G9" s="72"/>
      <c r="H9" s="72"/>
      <c r="I9" s="72"/>
      <c r="J9" s="72"/>
      <c r="K9" s="72"/>
      <c r="L9" s="72"/>
      <c r="M9" s="72"/>
    </row>
    <row r="12" spans="1:23" x14ac:dyDescent="0.25">
      <c r="C12" s="371" t="s">
        <v>519</v>
      </c>
      <c r="D12" s="371"/>
      <c r="E12" s="371"/>
      <c r="F12" s="371"/>
      <c r="G12" s="371"/>
      <c r="H12" s="371"/>
      <c r="I12" s="371"/>
      <c r="J12" s="371"/>
      <c r="K12" s="371"/>
      <c r="L12" s="371"/>
      <c r="M12" s="371"/>
    </row>
    <row r="13" spans="1:23" x14ac:dyDescent="0.25">
      <c r="C13" s="371"/>
      <c r="D13" s="371"/>
      <c r="E13" s="371"/>
      <c r="F13" s="371"/>
      <c r="G13" s="371"/>
      <c r="H13" s="371"/>
      <c r="I13" s="371"/>
      <c r="J13" s="371"/>
      <c r="K13" s="371"/>
      <c r="L13" s="371"/>
      <c r="M13" s="371"/>
    </row>
    <row r="14" spans="1:23" x14ac:dyDescent="0.25">
      <c r="A14" s="73"/>
      <c r="B14" s="73"/>
      <c r="C14" s="73" t="s">
        <v>518</v>
      </c>
      <c r="D14" s="73"/>
      <c r="E14" s="73"/>
      <c r="F14" s="73"/>
      <c r="G14" s="73"/>
      <c r="H14" s="73"/>
      <c r="I14" s="73"/>
      <c r="J14" s="73"/>
      <c r="K14" s="73"/>
      <c r="L14" s="73"/>
      <c r="M14" s="73"/>
      <c r="N14" s="73"/>
      <c r="O14" s="73"/>
      <c r="P14" s="73"/>
      <c r="Q14" s="73"/>
      <c r="R14" s="73"/>
      <c r="S14" s="73"/>
      <c r="T14" s="73"/>
      <c r="U14" s="73"/>
      <c r="V14" s="73"/>
      <c r="W14" s="73"/>
    </row>
    <row r="15" spans="1:23" x14ac:dyDescent="0.25">
      <c r="A15" s="73"/>
      <c r="B15" s="73"/>
      <c r="C15" s="73"/>
      <c r="D15" s="73"/>
      <c r="E15" s="73"/>
      <c r="F15" s="73"/>
      <c r="G15" s="73"/>
      <c r="H15" s="73"/>
      <c r="I15" s="73"/>
      <c r="J15" s="73"/>
      <c r="K15" s="73"/>
      <c r="L15" s="73"/>
      <c r="M15" s="73"/>
      <c r="N15" s="73"/>
      <c r="O15" s="73"/>
      <c r="P15" s="73"/>
      <c r="Q15" s="73"/>
      <c r="R15" s="73"/>
      <c r="S15" s="73"/>
      <c r="T15" s="73"/>
      <c r="U15" s="73"/>
      <c r="V15" s="73"/>
      <c r="W15" s="73"/>
    </row>
    <row r="16" spans="1:23" ht="13.5" thickBot="1" x14ac:dyDescent="0.35">
      <c r="A16" s="73"/>
      <c r="B16" s="74" t="s">
        <v>120</v>
      </c>
      <c r="C16" s="71" t="s">
        <v>116</v>
      </c>
      <c r="D16" s="71"/>
      <c r="E16" s="71"/>
      <c r="F16" s="71"/>
      <c r="G16" s="71"/>
      <c r="H16" s="71"/>
      <c r="I16" s="71"/>
      <c r="J16" s="71"/>
      <c r="K16" s="71"/>
      <c r="L16" s="71"/>
      <c r="M16" s="71"/>
      <c r="N16" s="73"/>
      <c r="O16" s="73"/>
      <c r="P16" s="73"/>
      <c r="Q16" s="73"/>
      <c r="R16" s="73"/>
      <c r="S16" s="73"/>
      <c r="T16" s="73"/>
      <c r="U16" s="73"/>
      <c r="V16" s="73"/>
      <c r="W16" s="73"/>
    </row>
    <row r="17" spans="1:23" x14ac:dyDescent="0.25">
      <c r="A17" s="73"/>
      <c r="D17" s="73"/>
      <c r="E17" s="73"/>
      <c r="F17" s="73"/>
      <c r="G17" s="73"/>
      <c r="H17" s="73"/>
      <c r="I17" s="73"/>
      <c r="J17" s="73"/>
      <c r="K17" s="73"/>
      <c r="L17" s="73"/>
      <c r="M17" s="73"/>
      <c r="N17" s="73"/>
      <c r="O17" s="73"/>
      <c r="P17" s="73"/>
      <c r="Q17" s="73"/>
      <c r="R17" s="73"/>
      <c r="S17" s="73"/>
      <c r="T17" s="73"/>
      <c r="U17" s="73"/>
      <c r="V17" s="73"/>
      <c r="W17" s="73"/>
    </row>
    <row r="18" spans="1:23" x14ac:dyDescent="0.25">
      <c r="A18" s="73"/>
      <c r="C18" s="371" t="s">
        <v>520</v>
      </c>
      <c r="D18" s="371"/>
      <c r="E18" s="371"/>
      <c r="F18" s="371"/>
      <c r="G18" s="371"/>
      <c r="H18" s="371"/>
      <c r="I18" s="371"/>
      <c r="J18" s="371"/>
      <c r="K18" s="371"/>
      <c r="L18" s="371"/>
      <c r="M18" s="371"/>
      <c r="N18" s="73"/>
      <c r="O18" s="73"/>
      <c r="P18" s="73"/>
      <c r="Q18" s="73"/>
      <c r="R18" s="73"/>
      <c r="S18" s="73"/>
      <c r="T18" s="73"/>
      <c r="U18" s="73"/>
      <c r="V18" s="73"/>
      <c r="W18" s="73"/>
    </row>
    <row r="19" spans="1:23" x14ac:dyDescent="0.25">
      <c r="A19" s="73"/>
      <c r="C19" s="371"/>
      <c r="D19" s="371"/>
      <c r="E19" s="371"/>
      <c r="F19" s="371"/>
      <c r="G19" s="371"/>
      <c r="H19" s="371"/>
      <c r="I19" s="371"/>
      <c r="J19" s="371"/>
      <c r="K19" s="371"/>
      <c r="L19" s="371"/>
      <c r="M19" s="371"/>
      <c r="N19" s="73"/>
      <c r="O19" s="73"/>
      <c r="P19" s="73"/>
      <c r="Q19" s="73"/>
      <c r="R19" s="73"/>
      <c r="S19" s="73"/>
      <c r="T19" s="73"/>
      <c r="U19" s="73"/>
      <c r="V19" s="73"/>
      <c r="W19" s="73"/>
    </row>
    <row r="20" spans="1:23" x14ac:dyDescent="0.25">
      <c r="A20" s="73"/>
      <c r="C20" s="371" t="s">
        <v>529</v>
      </c>
      <c r="D20" s="371"/>
      <c r="E20" s="371"/>
      <c r="F20" s="371"/>
      <c r="G20" s="371"/>
      <c r="H20" s="371"/>
      <c r="I20" s="371"/>
      <c r="J20" s="371"/>
      <c r="K20" s="371"/>
      <c r="L20" s="371"/>
      <c r="M20" s="371"/>
      <c r="N20" s="73"/>
      <c r="O20" s="73"/>
      <c r="P20" s="73"/>
      <c r="Q20" s="73"/>
      <c r="R20" s="73"/>
      <c r="S20" s="73"/>
      <c r="T20" s="73"/>
      <c r="U20" s="73"/>
      <c r="V20" s="73"/>
      <c r="W20" s="73"/>
    </row>
    <row r="21" spans="1:23" ht="13.5" customHeight="1" x14ac:dyDescent="0.25">
      <c r="A21" s="73"/>
      <c r="C21" s="371"/>
      <c r="D21" s="371"/>
      <c r="E21" s="371"/>
      <c r="F21" s="371"/>
      <c r="G21" s="371"/>
      <c r="H21" s="371"/>
      <c r="I21" s="371"/>
      <c r="J21" s="371"/>
      <c r="K21" s="371"/>
      <c r="L21" s="371"/>
      <c r="M21" s="371"/>
      <c r="N21" s="73"/>
      <c r="O21" s="73"/>
      <c r="P21" s="73"/>
      <c r="Q21" s="73"/>
      <c r="R21" s="73"/>
      <c r="S21" s="73"/>
      <c r="T21" s="73"/>
      <c r="U21" s="73"/>
      <c r="V21" s="73"/>
      <c r="W21" s="73"/>
    </row>
    <row r="22" spans="1:23" ht="28.5" customHeight="1" thickBot="1" x14ac:dyDescent="0.35">
      <c r="A22" s="73"/>
      <c r="B22" s="74" t="s">
        <v>121</v>
      </c>
      <c r="C22" s="71" t="s">
        <v>117</v>
      </c>
      <c r="D22" s="71"/>
      <c r="E22" s="71"/>
      <c r="F22" s="71"/>
      <c r="G22" s="71"/>
      <c r="H22" s="71"/>
      <c r="I22" s="71"/>
      <c r="J22" s="71"/>
      <c r="K22" s="71"/>
      <c r="L22" s="71"/>
      <c r="M22" s="71"/>
      <c r="N22" s="73"/>
      <c r="O22" s="73"/>
      <c r="P22" s="73"/>
      <c r="Q22" s="73"/>
      <c r="R22" s="73"/>
      <c r="S22" s="73"/>
      <c r="T22" s="73"/>
      <c r="U22" s="73"/>
      <c r="V22" s="73"/>
      <c r="W22" s="73"/>
    </row>
    <row r="23" spans="1:23" x14ac:dyDescent="0.25">
      <c r="A23" s="73"/>
      <c r="C23" s="371" t="s">
        <v>526</v>
      </c>
      <c r="D23" s="371"/>
      <c r="E23" s="371"/>
      <c r="F23" s="371"/>
      <c r="G23" s="371"/>
      <c r="H23" s="371"/>
      <c r="I23" s="371"/>
      <c r="J23" s="371"/>
      <c r="K23" s="371"/>
      <c r="L23" s="371"/>
      <c r="M23" s="371"/>
      <c r="N23" s="73"/>
      <c r="O23" s="73"/>
      <c r="P23" s="73"/>
      <c r="Q23" s="73"/>
      <c r="R23" s="73"/>
      <c r="S23" s="73"/>
      <c r="T23" s="73"/>
      <c r="U23" s="73"/>
      <c r="V23" s="73"/>
      <c r="W23" s="73"/>
    </row>
    <row r="24" spans="1:23" x14ac:dyDescent="0.25">
      <c r="A24" s="73"/>
      <c r="C24" s="371" t="s">
        <v>122</v>
      </c>
      <c r="D24" s="371"/>
      <c r="E24" s="371"/>
      <c r="F24" s="371"/>
      <c r="G24" s="371"/>
      <c r="H24" s="371"/>
      <c r="I24" s="371"/>
      <c r="J24" s="371"/>
      <c r="K24" s="371"/>
      <c r="L24" s="371"/>
      <c r="M24" s="371"/>
      <c r="N24" s="73"/>
      <c r="O24" s="73"/>
      <c r="P24" s="73"/>
      <c r="Q24" s="73"/>
      <c r="R24" s="73"/>
      <c r="S24" s="73"/>
      <c r="T24" s="73"/>
      <c r="U24" s="73"/>
      <c r="V24" s="73"/>
      <c r="W24" s="73"/>
    </row>
    <row r="25" spans="1:23" x14ac:dyDescent="0.25">
      <c r="A25" s="73"/>
      <c r="C25" s="362" t="s">
        <v>527</v>
      </c>
      <c r="D25" s="363"/>
      <c r="E25" s="363"/>
      <c r="F25" s="363"/>
      <c r="G25" s="363"/>
      <c r="I25" s="350"/>
      <c r="J25" s="350"/>
      <c r="K25" s="350"/>
      <c r="L25" s="350"/>
      <c r="M25" s="350"/>
      <c r="N25" s="73"/>
      <c r="O25" s="73"/>
      <c r="P25" s="73"/>
      <c r="Q25" s="73"/>
      <c r="R25" s="73"/>
      <c r="S25" s="73"/>
      <c r="T25" s="73"/>
      <c r="U25" s="73"/>
      <c r="V25" s="73"/>
      <c r="W25" s="73"/>
    </row>
    <row r="26" spans="1:23" x14ac:dyDescent="0.25">
      <c r="A26" s="73"/>
      <c r="C26" s="358" t="s">
        <v>521</v>
      </c>
      <c r="D26" s="359"/>
      <c r="E26" s="359"/>
      <c r="F26" s="73"/>
      <c r="G26" s="73"/>
      <c r="H26" s="73"/>
      <c r="I26" s="73"/>
      <c r="J26" s="73"/>
      <c r="K26" s="73"/>
      <c r="L26" s="73"/>
      <c r="M26" s="73"/>
      <c r="N26" s="73"/>
      <c r="O26" s="73"/>
      <c r="P26" s="73"/>
      <c r="Q26" s="73"/>
      <c r="R26" s="73"/>
      <c r="S26" s="73"/>
      <c r="T26" s="73"/>
      <c r="U26" s="73"/>
      <c r="V26" s="73"/>
      <c r="W26" s="73"/>
    </row>
    <row r="27" spans="1:23" x14ac:dyDescent="0.25">
      <c r="A27" s="73"/>
      <c r="C27" s="356" t="s">
        <v>522</v>
      </c>
      <c r="D27" s="357"/>
      <c r="E27" s="357"/>
      <c r="F27" s="357"/>
      <c r="K27" s="73"/>
      <c r="L27" s="73"/>
      <c r="M27" s="73"/>
      <c r="N27" s="73"/>
      <c r="O27" s="73"/>
      <c r="P27" s="73"/>
      <c r="Q27" s="73"/>
      <c r="R27" s="73"/>
      <c r="S27" s="73"/>
      <c r="T27" s="73"/>
      <c r="U27" s="73"/>
      <c r="V27" s="73"/>
      <c r="W27" s="73"/>
    </row>
    <row r="28" spans="1:23" x14ac:dyDescent="0.25">
      <c r="A28" s="73"/>
      <c r="C28" s="360" t="s">
        <v>523</v>
      </c>
      <c r="D28" s="361"/>
      <c r="E28" s="361"/>
      <c r="N28" s="73"/>
      <c r="O28" s="73"/>
      <c r="P28" s="73"/>
      <c r="Q28" s="73"/>
      <c r="R28" s="73"/>
      <c r="S28" s="73"/>
      <c r="T28" s="73"/>
      <c r="U28" s="73"/>
      <c r="V28" s="73"/>
      <c r="W28" s="73"/>
    </row>
    <row r="29" spans="1:23" ht="13" x14ac:dyDescent="0.3">
      <c r="A29" s="73"/>
      <c r="C29" s="364" t="s">
        <v>531</v>
      </c>
      <c r="D29" s="355"/>
      <c r="E29" s="355"/>
      <c r="K29" s="73"/>
      <c r="L29" s="73"/>
      <c r="M29" s="73"/>
      <c r="N29" s="73"/>
      <c r="O29" s="73"/>
      <c r="P29" s="73"/>
      <c r="Q29" s="73"/>
      <c r="R29" s="73"/>
      <c r="S29" s="73"/>
      <c r="T29" s="73"/>
      <c r="U29" s="73"/>
      <c r="V29" s="73"/>
      <c r="W29" s="73"/>
    </row>
    <row r="31" spans="1:23" x14ac:dyDescent="0.25">
      <c r="A31" s="73"/>
      <c r="C31" s="69" t="s">
        <v>524</v>
      </c>
      <c r="N31" s="73"/>
      <c r="O31" s="73"/>
      <c r="P31" s="73"/>
      <c r="Q31" s="73"/>
      <c r="R31" s="73"/>
      <c r="S31" s="73"/>
      <c r="T31" s="73"/>
      <c r="U31" s="73"/>
      <c r="V31" s="73"/>
      <c r="W31" s="73"/>
    </row>
    <row r="32" spans="1:23" x14ac:dyDescent="0.25">
      <c r="A32" s="73"/>
      <c r="C32" s="371" t="s">
        <v>525</v>
      </c>
      <c r="D32" s="371"/>
      <c r="E32" s="371"/>
      <c r="F32" s="371"/>
      <c r="G32" s="371"/>
      <c r="H32" s="371"/>
      <c r="I32" s="371"/>
      <c r="J32" s="371"/>
      <c r="K32" s="371"/>
      <c r="L32" s="371"/>
      <c r="M32" s="371"/>
      <c r="N32" s="73"/>
      <c r="O32" s="73"/>
      <c r="P32" s="73"/>
      <c r="Q32" s="73"/>
      <c r="R32" s="73"/>
      <c r="S32" s="73"/>
      <c r="T32" s="73"/>
      <c r="U32" s="73"/>
      <c r="V32" s="73"/>
      <c r="W32" s="73"/>
    </row>
    <row r="33" spans="1:23" x14ac:dyDescent="0.25">
      <c r="A33" s="73"/>
      <c r="C33" s="371"/>
      <c r="D33" s="371"/>
      <c r="E33" s="371"/>
      <c r="F33" s="371"/>
      <c r="G33" s="371"/>
      <c r="H33" s="371"/>
      <c r="I33" s="371"/>
      <c r="J33" s="371"/>
      <c r="K33" s="371"/>
      <c r="L33" s="371"/>
      <c r="M33" s="371"/>
      <c r="N33" s="73"/>
      <c r="O33" s="73"/>
      <c r="P33" s="73"/>
      <c r="Q33" s="73"/>
      <c r="R33" s="73"/>
      <c r="S33" s="73"/>
      <c r="T33" s="73"/>
      <c r="U33" s="73"/>
      <c r="V33" s="73"/>
      <c r="W33" s="73"/>
    </row>
    <row r="34" spans="1:23" x14ac:dyDescent="0.25">
      <c r="A34" s="73"/>
      <c r="N34" s="73"/>
      <c r="O34" s="73"/>
      <c r="P34" s="73"/>
      <c r="Q34" s="73"/>
      <c r="R34" s="73"/>
      <c r="S34" s="73"/>
      <c r="T34" s="73"/>
      <c r="U34" s="73"/>
      <c r="V34" s="73"/>
      <c r="W34" s="73"/>
    </row>
    <row r="35" spans="1:23" ht="13.5" thickBot="1" x14ac:dyDescent="0.35">
      <c r="B35" s="74" t="s">
        <v>123</v>
      </c>
      <c r="C35" s="71" t="s">
        <v>124</v>
      </c>
      <c r="D35" s="71"/>
      <c r="E35" s="71"/>
      <c r="F35" s="71"/>
      <c r="G35" s="71"/>
      <c r="H35" s="71"/>
      <c r="I35" s="71"/>
      <c r="J35" s="71"/>
      <c r="K35" s="71"/>
      <c r="L35" s="71"/>
      <c r="M35" s="71"/>
    </row>
    <row r="37" spans="1:23" x14ac:dyDescent="0.25">
      <c r="C37" s="69" t="s">
        <v>125</v>
      </c>
    </row>
    <row r="38" spans="1:23" x14ac:dyDescent="0.25">
      <c r="C38" s="69" t="s">
        <v>126</v>
      </c>
    </row>
    <row r="40" spans="1:23" ht="13.5" thickBot="1" x14ac:dyDescent="0.35">
      <c r="B40" s="74" t="s">
        <v>127</v>
      </c>
      <c r="C40" s="71" t="s">
        <v>128</v>
      </c>
      <c r="D40" s="71"/>
      <c r="E40" s="71"/>
      <c r="F40" s="71"/>
      <c r="G40" s="71"/>
      <c r="H40" s="71"/>
      <c r="I40" s="71"/>
      <c r="J40" s="71"/>
      <c r="K40" s="71"/>
      <c r="L40" s="71"/>
      <c r="M40" s="71"/>
    </row>
    <row r="41" spans="1:23" x14ac:dyDescent="0.25">
      <c r="C41" s="75"/>
      <c r="D41" s="75"/>
      <c r="E41" s="75"/>
      <c r="F41" s="73"/>
      <c r="G41" s="73"/>
      <c r="H41" s="73"/>
      <c r="I41" s="73"/>
      <c r="J41" s="73"/>
      <c r="K41" s="73"/>
      <c r="L41" s="73"/>
      <c r="M41" s="73"/>
    </row>
    <row r="42" spans="1:23" x14ac:dyDescent="0.25">
      <c r="C42" s="371" t="s">
        <v>528</v>
      </c>
      <c r="D42" s="371"/>
      <c r="E42" s="371"/>
      <c r="F42" s="371"/>
      <c r="G42" s="371"/>
      <c r="H42" s="371"/>
      <c r="I42" s="371"/>
      <c r="J42" s="371"/>
      <c r="K42" s="371"/>
      <c r="L42" s="371"/>
      <c r="M42" s="371"/>
    </row>
    <row r="43" spans="1:23" x14ac:dyDescent="0.25">
      <c r="C43" s="371"/>
      <c r="D43" s="371"/>
      <c r="E43" s="371"/>
      <c r="F43" s="371"/>
      <c r="G43" s="371"/>
      <c r="H43" s="371"/>
      <c r="I43" s="371"/>
      <c r="J43" s="371"/>
      <c r="K43" s="371"/>
      <c r="L43" s="371"/>
      <c r="M43" s="371"/>
    </row>
    <row r="44" spans="1:23" x14ac:dyDescent="0.25">
      <c r="C44" s="371"/>
      <c r="D44" s="371"/>
      <c r="E44" s="371"/>
      <c r="F44" s="371"/>
      <c r="G44" s="371"/>
      <c r="H44" s="371"/>
      <c r="I44" s="371"/>
      <c r="J44" s="371"/>
      <c r="K44" s="371"/>
      <c r="L44" s="371"/>
      <c r="M44" s="371"/>
    </row>
    <row r="45" spans="1:23" x14ac:dyDescent="0.25">
      <c r="C45" s="73"/>
      <c r="D45" s="73"/>
      <c r="E45" s="73"/>
      <c r="F45" s="73"/>
      <c r="G45" s="73"/>
      <c r="H45" s="73"/>
      <c r="I45" s="73"/>
      <c r="J45" s="73"/>
      <c r="K45" s="73"/>
      <c r="L45" s="73"/>
      <c r="M45" s="73"/>
    </row>
    <row r="46" spans="1:23" ht="13.5" thickBot="1" x14ac:dyDescent="0.35">
      <c r="B46" s="74" t="s">
        <v>129</v>
      </c>
      <c r="C46" s="71" t="s">
        <v>130</v>
      </c>
      <c r="D46" s="71"/>
      <c r="E46" s="71"/>
      <c r="F46" s="71"/>
      <c r="G46" s="71"/>
      <c r="H46" s="71"/>
      <c r="I46" s="71"/>
      <c r="J46" s="71"/>
      <c r="K46" s="71"/>
      <c r="L46" s="71"/>
      <c r="M46" s="71"/>
    </row>
    <row r="47" spans="1:23" x14ac:dyDescent="0.25">
      <c r="C47" s="73"/>
      <c r="D47" s="73"/>
      <c r="E47" s="73"/>
      <c r="F47" s="73"/>
      <c r="G47" s="73"/>
      <c r="H47" s="73"/>
      <c r="I47" s="73"/>
      <c r="J47" s="73"/>
      <c r="K47" s="73"/>
      <c r="L47" s="73"/>
      <c r="M47" s="73"/>
    </row>
    <row r="48" spans="1:23" x14ac:dyDescent="0.25">
      <c r="C48" s="371" t="s">
        <v>131</v>
      </c>
      <c r="D48" s="371"/>
      <c r="E48" s="371"/>
      <c r="F48" s="371"/>
      <c r="G48" s="371"/>
      <c r="H48" s="371"/>
      <c r="I48" s="371"/>
      <c r="J48" s="371"/>
      <c r="K48" s="371"/>
      <c r="L48" s="371"/>
      <c r="M48" s="371"/>
    </row>
    <row r="49" spans="2:13" x14ac:dyDescent="0.25">
      <c r="C49" s="371"/>
      <c r="D49" s="371"/>
      <c r="E49" s="371"/>
      <c r="F49" s="371"/>
      <c r="G49" s="371"/>
      <c r="H49" s="371"/>
      <c r="I49" s="371"/>
      <c r="J49" s="371"/>
      <c r="K49" s="371"/>
      <c r="L49" s="371"/>
      <c r="M49" s="371"/>
    </row>
    <row r="51" spans="2:13" ht="13.5" thickBot="1" x14ac:dyDescent="0.35">
      <c r="B51" s="74" t="s">
        <v>132</v>
      </c>
      <c r="C51" s="71" t="s">
        <v>133</v>
      </c>
      <c r="D51" s="71"/>
      <c r="E51" s="71"/>
      <c r="F51" s="71"/>
      <c r="G51" s="71"/>
      <c r="H51" s="71"/>
      <c r="I51" s="71"/>
      <c r="J51" s="71"/>
      <c r="K51" s="71"/>
      <c r="L51" s="71"/>
      <c r="M51" s="71"/>
    </row>
    <row r="52" spans="2:13" x14ac:dyDescent="0.25">
      <c r="C52" s="73"/>
      <c r="D52" s="73"/>
      <c r="E52" s="73"/>
      <c r="F52" s="73"/>
      <c r="G52" s="73"/>
      <c r="H52" s="73"/>
      <c r="I52" s="73"/>
      <c r="J52" s="73"/>
      <c r="K52" s="73"/>
      <c r="L52" s="73"/>
      <c r="M52" s="73"/>
    </row>
    <row r="53" spans="2:13" x14ac:dyDescent="0.25">
      <c r="B53" s="73"/>
      <c r="C53" s="371" t="s">
        <v>134</v>
      </c>
      <c r="D53" s="371"/>
      <c r="E53" s="371"/>
      <c r="F53" s="371"/>
      <c r="G53" s="371"/>
      <c r="H53" s="371"/>
      <c r="I53" s="371"/>
      <c r="J53" s="371"/>
      <c r="K53" s="371"/>
      <c r="L53" s="371"/>
      <c r="M53" s="371"/>
    </row>
    <row r="54" spans="2:13" x14ac:dyDescent="0.25">
      <c r="C54" s="371"/>
      <c r="D54" s="371"/>
      <c r="E54" s="371"/>
      <c r="F54" s="371"/>
      <c r="G54" s="371"/>
      <c r="H54" s="371"/>
      <c r="I54" s="371"/>
      <c r="J54" s="371"/>
      <c r="K54" s="371"/>
      <c r="L54" s="371"/>
      <c r="M54" s="371"/>
    </row>
    <row r="56" spans="2:13" ht="13.5" thickBot="1" x14ac:dyDescent="0.35">
      <c r="B56" s="74" t="s">
        <v>135</v>
      </c>
      <c r="C56" s="71" t="s">
        <v>136</v>
      </c>
      <c r="D56" s="71"/>
      <c r="E56" s="71"/>
      <c r="F56" s="71"/>
      <c r="G56" s="71"/>
      <c r="H56" s="71"/>
      <c r="I56" s="71"/>
      <c r="J56" s="71"/>
      <c r="K56" s="71"/>
      <c r="L56" s="71"/>
      <c r="M56" s="71"/>
    </row>
    <row r="57" spans="2:13" x14ac:dyDescent="0.25">
      <c r="B57" s="73"/>
      <c r="C57" s="73"/>
      <c r="D57" s="73"/>
      <c r="E57" s="73"/>
      <c r="F57" s="73"/>
      <c r="G57" s="73"/>
      <c r="H57" s="73"/>
      <c r="I57" s="73"/>
      <c r="J57" s="73"/>
      <c r="K57" s="73"/>
      <c r="L57" s="73"/>
      <c r="M57" s="73"/>
    </row>
    <row r="58" spans="2:13" x14ac:dyDescent="0.25">
      <c r="B58" s="73"/>
      <c r="C58" s="371" t="s">
        <v>137</v>
      </c>
      <c r="D58" s="371"/>
      <c r="E58" s="371"/>
      <c r="F58" s="371"/>
      <c r="G58" s="371"/>
      <c r="H58" s="371"/>
      <c r="I58" s="371"/>
      <c r="J58" s="371"/>
      <c r="K58" s="371"/>
      <c r="L58" s="371"/>
      <c r="M58" s="371"/>
    </row>
    <row r="59" spans="2:13" x14ac:dyDescent="0.25">
      <c r="C59" s="371"/>
      <c r="D59" s="371"/>
      <c r="E59" s="371"/>
      <c r="F59" s="371"/>
      <c r="G59" s="371"/>
      <c r="H59" s="371"/>
      <c r="I59" s="371"/>
      <c r="J59" s="371"/>
      <c r="K59" s="371"/>
      <c r="L59" s="371"/>
      <c r="M59" s="371"/>
    </row>
    <row r="61" spans="2:13" ht="13" thickBot="1" x14ac:dyDescent="0.3"/>
    <row r="62" spans="2:13" ht="13" thickTop="1" x14ac:dyDescent="0.25">
      <c r="C62" s="76" t="s">
        <v>138</v>
      </c>
      <c r="D62" s="77"/>
      <c r="E62" s="77"/>
      <c r="F62" s="77"/>
      <c r="G62" s="77"/>
      <c r="H62" s="77"/>
      <c r="I62" s="77"/>
      <c r="J62" s="77"/>
      <c r="K62" s="77"/>
      <c r="L62" s="77"/>
      <c r="M62" s="78"/>
    </row>
    <row r="63" spans="2:13" x14ac:dyDescent="0.25">
      <c r="C63" s="372" t="s">
        <v>139</v>
      </c>
      <c r="D63" s="373"/>
      <c r="E63" s="373"/>
      <c r="F63" s="373"/>
      <c r="G63" s="373"/>
      <c r="H63" s="373"/>
      <c r="I63" s="373"/>
      <c r="J63" s="373"/>
      <c r="K63" s="373"/>
      <c r="L63" s="373"/>
      <c r="M63" s="374"/>
    </row>
    <row r="64" spans="2:13" ht="13" thickBot="1" x14ac:dyDescent="0.3">
      <c r="C64" s="375"/>
      <c r="D64" s="376"/>
      <c r="E64" s="376"/>
      <c r="F64" s="376"/>
      <c r="G64" s="376"/>
      <c r="H64" s="376"/>
      <c r="I64" s="376"/>
      <c r="J64" s="376"/>
      <c r="K64" s="376"/>
      <c r="L64" s="376"/>
      <c r="M64" s="377"/>
    </row>
    <row r="65" spans="3:13" ht="13" thickTop="1" x14ac:dyDescent="0.25"/>
    <row r="68" spans="3:13" ht="13.5" thickBot="1" x14ac:dyDescent="0.35">
      <c r="C68" s="71" t="s">
        <v>530</v>
      </c>
      <c r="D68" s="71"/>
      <c r="E68" s="71"/>
      <c r="F68" s="71"/>
      <c r="G68" s="71"/>
      <c r="H68" s="71"/>
      <c r="I68" s="71"/>
      <c r="J68" s="71"/>
      <c r="K68" s="71"/>
      <c r="L68" s="71"/>
      <c r="M68" s="71"/>
    </row>
    <row r="73" spans="3:13" ht="13.5" thickBot="1" x14ac:dyDescent="0.35">
      <c r="C73" s="71" t="s">
        <v>140</v>
      </c>
      <c r="D73" s="71"/>
      <c r="E73" s="71"/>
      <c r="F73" s="71"/>
      <c r="G73" s="71"/>
      <c r="H73" s="71"/>
      <c r="I73" s="71"/>
      <c r="J73" s="71"/>
      <c r="K73" s="71"/>
      <c r="L73" s="71"/>
      <c r="M73" s="71"/>
    </row>
    <row r="75" spans="3:13" x14ac:dyDescent="0.25">
      <c r="C75" s="7"/>
    </row>
    <row r="76" spans="3:13" ht="13" x14ac:dyDescent="0.3">
      <c r="C76" s="8" t="s">
        <v>117</v>
      </c>
    </row>
    <row r="77" spans="3:13" x14ac:dyDescent="0.25">
      <c r="C77" s="7" t="s">
        <v>141</v>
      </c>
    </row>
    <row r="78" spans="3:13" ht="13" x14ac:dyDescent="0.3">
      <c r="C78" s="8" t="s">
        <v>142</v>
      </c>
    </row>
    <row r="79" spans="3:13" x14ac:dyDescent="0.25">
      <c r="C79" s="7" t="s">
        <v>143</v>
      </c>
    </row>
    <row r="80" spans="3:13" ht="13" x14ac:dyDescent="0.3">
      <c r="C80" s="8" t="s">
        <v>144</v>
      </c>
    </row>
    <row r="81" spans="3:3" ht="13" x14ac:dyDescent="0.3">
      <c r="C81" s="8" t="s">
        <v>145</v>
      </c>
    </row>
    <row r="82" spans="3:3" x14ac:dyDescent="0.25">
      <c r="C82" s="7" t="s">
        <v>146</v>
      </c>
    </row>
    <row r="83" spans="3:3" ht="13" x14ac:dyDescent="0.3">
      <c r="C83" s="8" t="s">
        <v>147</v>
      </c>
    </row>
    <row r="84" spans="3:3" x14ac:dyDescent="0.25">
      <c r="C84" s="7" t="s">
        <v>148</v>
      </c>
    </row>
    <row r="85" spans="3:3" ht="13" x14ac:dyDescent="0.3">
      <c r="C85" s="8" t="s">
        <v>149</v>
      </c>
    </row>
    <row r="86" spans="3:3" x14ac:dyDescent="0.25">
      <c r="C86" s="7" t="s">
        <v>150</v>
      </c>
    </row>
    <row r="87" spans="3:3" ht="13" x14ac:dyDescent="0.3">
      <c r="C87" s="8" t="s">
        <v>151</v>
      </c>
    </row>
    <row r="88" spans="3:3" x14ac:dyDescent="0.25">
      <c r="C88" s="7" t="s">
        <v>152</v>
      </c>
    </row>
    <row r="89" spans="3:3" x14ac:dyDescent="0.25">
      <c r="C89" s="7"/>
    </row>
    <row r="90" spans="3:3" x14ac:dyDescent="0.25">
      <c r="C90" s="7"/>
    </row>
    <row r="91" spans="3:3" x14ac:dyDescent="0.25">
      <c r="C91" s="7"/>
    </row>
    <row r="92" spans="3:3" x14ac:dyDescent="0.25">
      <c r="C92" s="7"/>
    </row>
    <row r="93" spans="3:3" x14ac:dyDescent="0.25">
      <c r="C93" s="7"/>
    </row>
    <row r="94" spans="3:3" x14ac:dyDescent="0.25">
      <c r="C94" s="7"/>
    </row>
    <row r="95" spans="3:3" ht="13" x14ac:dyDescent="0.3">
      <c r="C95" s="8" t="s">
        <v>117</v>
      </c>
    </row>
    <row r="96" spans="3:3" x14ac:dyDescent="0.25">
      <c r="C96" s="7" t="s">
        <v>141</v>
      </c>
    </row>
    <row r="97" spans="3:3" ht="13" x14ac:dyDescent="0.3">
      <c r="C97" s="8" t="s">
        <v>142</v>
      </c>
    </row>
    <row r="98" spans="3:3" x14ac:dyDescent="0.25">
      <c r="C98" s="7" t="s">
        <v>153</v>
      </c>
    </row>
    <row r="99" spans="3:3" ht="13" x14ac:dyDescent="0.3">
      <c r="C99" s="8" t="s">
        <v>144</v>
      </c>
    </row>
    <row r="100" spans="3:3" ht="13" x14ac:dyDescent="0.3">
      <c r="C100" s="8" t="s">
        <v>145</v>
      </c>
    </row>
    <row r="101" spans="3:3" x14ac:dyDescent="0.25">
      <c r="C101" s="7" t="s">
        <v>154</v>
      </c>
    </row>
    <row r="102" spans="3:3" ht="13" x14ac:dyDescent="0.3">
      <c r="C102" s="8" t="s">
        <v>147</v>
      </c>
    </row>
    <row r="103" spans="3:3" x14ac:dyDescent="0.25">
      <c r="C103" s="7" t="s">
        <v>148</v>
      </c>
    </row>
    <row r="104" spans="3:3" ht="13" x14ac:dyDescent="0.3">
      <c r="C104" s="8" t="s">
        <v>149</v>
      </c>
    </row>
    <row r="105" spans="3:3" x14ac:dyDescent="0.25">
      <c r="C105" s="7" t="s">
        <v>155</v>
      </c>
    </row>
    <row r="106" spans="3:3" ht="13" x14ac:dyDescent="0.3">
      <c r="C106" s="8" t="s">
        <v>151</v>
      </c>
    </row>
    <row r="107" spans="3:3" x14ac:dyDescent="0.25">
      <c r="C107" s="7" t="s">
        <v>156</v>
      </c>
    </row>
    <row r="108" spans="3:3" x14ac:dyDescent="0.25">
      <c r="C108" s="7"/>
    </row>
    <row r="109" spans="3:3" x14ac:dyDescent="0.25">
      <c r="C109" s="7"/>
    </row>
    <row r="110" spans="3:3" x14ac:dyDescent="0.25">
      <c r="C110" s="7"/>
    </row>
    <row r="111" spans="3:3" x14ac:dyDescent="0.25">
      <c r="C111" s="7"/>
    </row>
    <row r="112" spans="3:3" x14ac:dyDescent="0.25">
      <c r="C112" s="7"/>
    </row>
    <row r="113" spans="3:3" x14ac:dyDescent="0.25">
      <c r="C113" s="7"/>
    </row>
    <row r="114" spans="3:3" ht="13" x14ac:dyDescent="0.3">
      <c r="C114" s="8" t="s">
        <v>117</v>
      </c>
    </row>
    <row r="115" spans="3:3" x14ac:dyDescent="0.25">
      <c r="C115" s="7" t="s">
        <v>141</v>
      </c>
    </row>
    <row r="116" spans="3:3" ht="13" x14ac:dyDescent="0.3">
      <c r="C116" s="8" t="s">
        <v>142</v>
      </c>
    </row>
    <row r="117" spans="3:3" x14ac:dyDescent="0.25">
      <c r="C117" s="7" t="s">
        <v>157</v>
      </c>
    </row>
    <row r="118" spans="3:3" ht="13" x14ac:dyDescent="0.3">
      <c r="C118" s="8" t="s">
        <v>144</v>
      </c>
    </row>
    <row r="119" spans="3:3" ht="13" x14ac:dyDescent="0.3">
      <c r="C119" s="8" t="s">
        <v>145</v>
      </c>
    </row>
    <row r="120" spans="3:3" x14ac:dyDescent="0.25">
      <c r="C120" s="7" t="s">
        <v>158</v>
      </c>
    </row>
    <row r="121" spans="3:3" ht="13" x14ac:dyDescent="0.3">
      <c r="C121" s="8" t="s">
        <v>147</v>
      </c>
    </row>
    <row r="122" spans="3:3" x14ac:dyDescent="0.25">
      <c r="C122" s="7" t="s">
        <v>159</v>
      </c>
    </row>
    <row r="123" spans="3:3" ht="13" x14ac:dyDescent="0.3">
      <c r="C123" s="8" t="s">
        <v>149</v>
      </c>
    </row>
    <row r="124" spans="3:3" ht="13" x14ac:dyDescent="0.3">
      <c r="C124" s="8" t="s">
        <v>160</v>
      </c>
    </row>
    <row r="125" spans="3:3" ht="13" x14ac:dyDescent="0.3">
      <c r="C125" s="8" t="s">
        <v>151</v>
      </c>
    </row>
    <row r="126" spans="3:3" x14ac:dyDescent="0.25">
      <c r="C126" s="7"/>
    </row>
    <row r="127" spans="3:3" x14ac:dyDescent="0.25">
      <c r="C127" s="7"/>
    </row>
    <row r="128" spans="3:3" x14ac:dyDescent="0.25">
      <c r="C128" s="7"/>
    </row>
    <row r="129" spans="3:13" x14ac:dyDescent="0.25">
      <c r="C129" s="7"/>
    </row>
    <row r="130" spans="3:13" x14ac:dyDescent="0.25">
      <c r="C130" s="7"/>
    </row>
    <row r="131" spans="3:13" x14ac:dyDescent="0.25">
      <c r="C131" s="7"/>
    </row>
    <row r="132" spans="3:13" x14ac:dyDescent="0.25">
      <c r="C132" s="7"/>
    </row>
    <row r="133" spans="3:13" ht="13" x14ac:dyDescent="0.3">
      <c r="C133" s="8" t="s">
        <v>117</v>
      </c>
    </row>
    <row r="134" spans="3:13" x14ac:dyDescent="0.25">
      <c r="C134" s="7" t="s">
        <v>141</v>
      </c>
    </row>
    <row r="135" spans="3:13" ht="13" x14ac:dyDescent="0.3">
      <c r="C135" s="8" t="s">
        <v>142</v>
      </c>
    </row>
    <row r="136" spans="3:13" x14ac:dyDescent="0.25">
      <c r="C136" s="369" t="s">
        <v>161</v>
      </c>
      <c r="D136" s="369"/>
      <c r="E136" s="369"/>
      <c r="F136" s="369"/>
      <c r="G136" s="369"/>
      <c r="H136" s="369"/>
      <c r="I136" s="369"/>
      <c r="J136" s="369"/>
      <c r="K136" s="369"/>
      <c r="L136" s="369"/>
      <c r="M136" s="369"/>
    </row>
    <row r="137" spans="3:13" x14ac:dyDescent="0.25">
      <c r="C137" s="369"/>
      <c r="D137" s="369"/>
      <c r="E137" s="369"/>
      <c r="F137" s="369"/>
      <c r="G137" s="369"/>
      <c r="H137" s="369"/>
      <c r="I137" s="369"/>
      <c r="J137" s="369"/>
      <c r="K137" s="369"/>
      <c r="L137" s="369"/>
      <c r="M137" s="369"/>
    </row>
    <row r="138" spans="3:13" ht="13" x14ac:dyDescent="0.3">
      <c r="C138" s="8" t="s">
        <v>144</v>
      </c>
    </row>
    <row r="139" spans="3:13" ht="13" x14ac:dyDescent="0.3">
      <c r="C139" s="8" t="s">
        <v>145</v>
      </c>
    </row>
    <row r="140" spans="3:13" x14ac:dyDescent="0.25">
      <c r="C140" s="7" t="s">
        <v>158</v>
      </c>
    </row>
    <row r="141" spans="3:13" ht="13" x14ac:dyDescent="0.3">
      <c r="C141" s="8" t="s">
        <v>147</v>
      </c>
    </row>
    <row r="142" spans="3:13" x14ac:dyDescent="0.25">
      <c r="C142" s="7" t="s">
        <v>162</v>
      </c>
    </row>
    <row r="143" spans="3:13" x14ac:dyDescent="0.25">
      <c r="C143" s="7" t="s">
        <v>163</v>
      </c>
    </row>
    <row r="144" spans="3:13" x14ac:dyDescent="0.25">
      <c r="C144" s="7" t="s">
        <v>164</v>
      </c>
    </row>
    <row r="145" spans="3:3" ht="13" x14ac:dyDescent="0.3">
      <c r="C145" s="8" t="s">
        <v>149</v>
      </c>
    </row>
    <row r="146" spans="3:3" x14ac:dyDescent="0.25">
      <c r="C146" s="7" t="s">
        <v>165</v>
      </c>
    </row>
    <row r="147" spans="3:3" x14ac:dyDescent="0.25">
      <c r="C147" s="7" t="s">
        <v>166</v>
      </c>
    </row>
    <row r="148" spans="3:3" x14ac:dyDescent="0.25">
      <c r="C148" s="7" t="s">
        <v>167</v>
      </c>
    </row>
    <row r="149" spans="3:3" x14ac:dyDescent="0.25">
      <c r="C149" s="7" t="s">
        <v>168</v>
      </c>
    </row>
    <row r="150" spans="3:3" x14ac:dyDescent="0.25">
      <c r="C150" s="7" t="s">
        <v>169</v>
      </c>
    </row>
    <row r="151" spans="3:3" x14ac:dyDescent="0.25">
      <c r="C151" s="7" t="s">
        <v>170</v>
      </c>
    </row>
    <row r="152" spans="3:3" x14ac:dyDescent="0.25">
      <c r="C152" s="7" t="s">
        <v>171</v>
      </c>
    </row>
    <row r="153" spans="3:3" ht="13" x14ac:dyDescent="0.3">
      <c r="C153" s="8" t="s">
        <v>151</v>
      </c>
    </row>
    <row r="154" spans="3:3" x14ac:dyDescent="0.25">
      <c r="C154" s="7" t="s">
        <v>172</v>
      </c>
    </row>
    <row r="155" spans="3:3" x14ac:dyDescent="0.25">
      <c r="C155" s="7"/>
    </row>
    <row r="156" spans="3:3" x14ac:dyDescent="0.25">
      <c r="C156" s="7"/>
    </row>
    <row r="157" spans="3:3" x14ac:dyDescent="0.25">
      <c r="C157" s="7"/>
    </row>
    <row r="158" spans="3:3" x14ac:dyDescent="0.25">
      <c r="C158" s="7"/>
    </row>
    <row r="159" spans="3:3" x14ac:dyDescent="0.25">
      <c r="C159" s="7"/>
    </row>
    <row r="160" spans="3:3" ht="13" x14ac:dyDescent="0.3">
      <c r="C160" s="8" t="s">
        <v>117</v>
      </c>
    </row>
    <row r="161" spans="3:3" x14ac:dyDescent="0.25">
      <c r="C161" s="7" t="s">
        <v>173</v>
      </c>
    </row>
    <row r="162" spans="3:3" ht="13" x14ac:dyDescent="0.3">
      <c r="C162" s="8" t="s">
        <v>142</v>
      </c>
    </row>
    <row r="163" spans="3:3" x14ac:dyDescent="0.25">
      <c r="C163" s="7" t="s">
        <v>174</v>
      </c>
    </row>
    <row r="164" spans="3:3" ht="13" x14ac:dyDescent="0.3">
      <c r="C164" s="8" t="s">
        <v>144</v>
      </c>
    </row>
    <row r="165" spans="3:3" ht="13" x14ac:dyDescent="0.3">
      <c r="C165" s="8" t="s">
        <v>145</v>
      </c>
    </row>
    <row r="166" spans="3:3" x14ac:dyDescent="0.25">
      <c r="C166" s="7" t="s">
        <v>159</v>
      </c>
    </row>
    <row r="167" spans="3:3" ht="13" x14ac:dyDescent="0.3">
      <c r="C167" s="8" t="s">
        <v>147</v>
      </c>
    </row>
    <row r="168" spans="3:3" x14ac:dyDescent="0.25">
      <c r="C168" s="7" t="s">
        <v>175</v>
      </c>
    </row>
    <row r="169" spans="3:3" x14ac:dyDescent="0.25">
      <c r="C169" s="7" t="s">
        <v>176</v>
      </c>
    </row>
    <row r="170" spans="3:3" ht="13" x14ac:dyDescent="0.3">
      <c r="C170" s="8" t="s">
        <v>149</v>
      </c>
    </row>
    <row r="171" spans="3:3" x14ac:dyDescent="0.25">
      <c r="C171" s="7" t="s">
        <v>177</v>
      </c>
    </row>
    <row r="172" spans="3:3" ht="13" x14ac:dyDescent="0.3">
      <c r="C172" s="8" t="s">
        <v>151</v>
      </c>
    </row>
    <row r="173" spans="3:3" x14ac:dyDescent="0.25">
      <c r="C173" s="7" t="s">
        <v>178</v>
      </c>
    </row>
    <row r="174" spans="3:3" x14ac:dyDescent="0.25">
      <c r="C174" s="7"/>
    </row>
    <row r="175" spans="3:3" x14ac:dyDescent="0.25">
      <c r="C175" s="7"/>
    </row>
    <row r="176" spans="3:3" x14ac:dyDescent="0.25">
      <c r="C176" s="7"/>
    </row>
    <row r="177" spans="3:3" x14ac:dyDescent="0.25">
      <c r="C177" s="7"/>
    </row>
    <row r="178" spans="3:3" x14ac:dyDescent="0.25">
      <c r="C178" s="7"/>
    </row>
    <row r="179" spans="3:3" x14ac:dyDescent="0.25">
      <c r="C179" s="7"/>
    </row>
    <row r="180" spans="3:3" ht="13" x14ac:dyDescent="0.3">
      <c r="C180" s="8" t="s">
        <v>117</v>
      </c>
    </row>
    <row r="181" spans="3:3" x14ac:dyDescent="0.25">
      <c r="C181" s="7" t="s">
        <v>173</v>
      </c>
    </row>
    <row r="182" spans="3:3" ht="13" x14ac:dyDescent="0.3">
      <c r="C182" s="8" t="s">
        <v>142</v>
      </c>
    </row>
    <row r="183" spans="3:3" x14ac:dyDescent="0.25">
      <c r="C183" s="7" t="s">
        <v>179</v>
      </c>
    </row>
    <row r="184" spans="3:3" ht="13" x14ac:dyDescent="0.3">
      <c r="C184" s="8" t="s">
        <v>144</v>
      </c>
    </row>
    <row r="185" spans="3:3" ht="13" x14ac:dyDescent="0.3">
      <c r="C185" s="8" t="s">
        <v>145</v>
      </c>
    </row>
    <row r="186" spans="3:3" x14ac:dyDescent="0.25">
      <c r="C186" s="7" t="s">
        <v>180</v>
      </c>
    </row>
    <row r="187" spans="3:3" ht="13" x14ac:dyDescent="0.3">
      <c r="C187" s="8" t="s">
        <v>147</v>
      </c>
    </row>
    <row r="188" spans="3:3" x14ac:dyDescent="0.25">
      <c r="C188" s="7" t="s">
        <v>181</v>
      </c>
    </row>
    <row r="189" spans="3:3" x14ac:dyDescent="0.25">
      <c r="C189" s="7" t="s">
        <v>182</v>
      </c>
    </row>
    <row r="190" spans="3:3" x14ac:dyDescent="0.25">
      <c r="C190" s="7" t="s">
        <v>183</v>
      </c>
    </row>
    <row r="191" spans="3:3" ht="13" x14ac:dyDescent="0.3">
      <c r="C191" s="8" t="s">
        <v>149</v>
      </c>
    </row>
    <row r="192" spans="3:3" x14ac:dyDescent="0.25">
      <c r="C192" s="7" t="s">
        <v>184</v>
      </c>
    </row>
    <row r="193" spans="3:3" x14ac:dyDescent="0.25">
      <c r="C193" s="7" t="s">
        <v>168</v>
      </c>
    </row>
    <row r="194" spans="3:3" x14ac:dyDescent="0.25">
      <c r="C194" s="7" t="s">
        <v>185</v>
      </c>
    </row>
    <row r="195" spans="3:3" ht="13" x14ac:dyDescent="0.3">
      <c r="C195" s="8" t="s">
        <v>151</v>
      </c>
    </row>
    <row r="196" spans="3:3" x14ac:dyDescent="0.25">
      <c r="C196" s="7" t="s">
        <v>186</v>
      </c>
    </row>
    <row r="197" spans="3:3" x14ac:dyDescent="0.25">
      <c r="C197" s="7"/>
    </row>
    <row r="198" spans="3:3" x14ac:dyDescent="0.25">
      <c r="C198" s="7"/>
    </row>
    <row r="199" spans="3:3" x14ac:dyDescent="0.25">
      <c r="C199" s="7"/>
    </row>
    <row r="200" spans="3:3" x14ac:dyDescent="0.25">
      <c r="C200" s="7"/>
    </row>
    <row r="201" spans="3:3" x14ac:dyDescent="0.25">
      <c r="C201" s="7"/>
    </row>
    <row r="202" spans="3:3" x14ac:dyDescent="0.25">
      <c r="C202" s="7"/>
    </row>
    <row r="203" spans="3:3" ht="13" x14ac:dyDescent="0.3">
      <c r="C203" s="8" t="s">
        <v>117</v>
      </c>
    </row>
    <row r="204" spans="3:3" x14ac:dyDescent="0.25">
      <c r="C204" s="7" t="s">
        <v>187</v>
      </c>
    </row>
    <row r="205" spans="3:3" ht="13" x14ac:dyDescent="0.3">
      <c r="C205" s="8" t="s">
        <v>142</v>
      </c>
    </row>
    <row r="206" spans="3:3" x14ac:dyDescent="0.25">
      <c r="C206" s="7" t="s">
        <v>188</v>
      </c>
    </row>
    <row r="207" spans="3:3" ht="13" x14ac:dyDescent="0.3">
      <c r="C207" s="8" t="s">
        <v>144</v>
      </c>
    </row>
    <row r="208" spans="3:3" ht="13" x14ac:dyDescent="0.3">
      <c r="C208" s="8" t="s">
        <v>145</v>
      </c>
    </row>
    <row r="209" spans="3:13" x14ac:dyDescent="0.25">
      <c r="C209" s="7" t="s">
        <v>189</v>
      </c>
    </row>
    <row r="210" spans="3:13" ht="13" x14ac:dyDescent="0.3">
      <c r="C210" s="8" t="s">
        <v>147</v>
      </c>
    </row>
    <row r="211" spans="3:13" ht="13" x14ac:dyDescent="0.3">
      <c r="C211" s="7" t="s">
        <v>190</v>
      </c>
    </row>
    <row r="212" spans="3:13" x14ac:dyDescent="0.25">
      <c r="C212" s="7" t="s">
        <v>191</v>
      </c>
    </row>
    <row r="213" spans="3:13" x14ac:dyDescent="0.25">
      <c r="C213" s="7" t="s">
        <v>192</v>
      </c>
    </row>
    <row r="214" spans="3:13" x14ac:dyDescent="0.25">
      <c r="C214" s="7" t="s">
        <v>193</v>
      </c>
    </row>
    <row r="215" spans="3:13" ht="13" x14ac:dyDescent="0.3">
      <c r="C215" s="8" t="s">
        <v>149</v>
      </c>
    </row>
    <row r="216" spans="3:13" x14ac:dyDescent="0.25">
      <c r="C216" s="369" t="s">
        <v>194</v>
      </c>
      <c r="D216" s="370"/>
      <c r="E216" s="370"/>
      <c r="F216" s="370"/>
      <c r="G216" s="370"/>
      <c r="H216" s="370"/>
      <c r="I216" s="370"/>
      <c r="J216" s="370"/>
      <c r="K216" s="370"/>
      <c r="L216" s="370"/>
      <c r="M216" s="370"/>
    </row>
    <row r="217" spans="3:13" x14ac:dyDescent="0.25">
      <c r="C217" s="370"/>
      <c r="D217" s="370"/>
      <c r="E217" s="370"/>
      <c r="F217" s="370"/>
      <c r="G217" s="370"/>
      <c r="H217" s="370"/>
      <c r="I217" s="370"/>
      <c r="J217" s="370"/>
      <c r="K217" s="370"/>
      <c r="L217" s="370"/>
      <c r="M217" s="370"/>
    </row>
    <row r="218" spans="3:13" x14ac:dyDescent="0.25">
      <c r="C218" s="7" t="s">
        <v>168</v>
      </c>
    </row>
    <row r="219" spans="3:13" x14ac:dyDescent="0.25">
      <c r="C219" s="369" t="s">
        <v>195</v>
      </c>
      <c r="D219" s="370"/>
      <c r="E219" s="370"/>
      <c r="F219" s="370"/>
      <c r="G219" s="370"/>
      <c r="H219" s="370"/>
      <c r="I219" s="370"/>
      <c r="J219" s="370"/>
      <c r="K219" s="370"/>
      <c r="L219" s="370"/>
      <c r="M219" s="370"/>
    </row>
    <row r="220" spans="3:13" x14ac:dyDescent="0.25">
      <c r="C220" s="370"/>
      <c r="D220" s="370"/>
      <c r="E220" s="370"/>
      <c r="F220" s="370"/>
      <c r="G220" s="370"/>
      <c r="H220" s="370"/>
      <c r="I220" s="370"/>
      <c r="J220" s="370"/>
      <c r="K220" s="370"/>
      <c r="L220" s="370"/>
      <c r="M220" s="370"/>
    </row>
    <row r="221" spans="3:13" ht="13" x14ac:dyDescent="0.3">
      <c r="C221" s="8" t="s">
        <v>151</v>
      </c>
    </row>
    <row r="222" spans="3:13" x14ac:dyDescent="0.25">
      <c r="C222" s="7" t="s">
        <v>196</v>
      </c>
    </row>
    <row r="223" spans="3:13" x14ac:dyDescent="0.25">
      <c r="C223" s="7"/>
    </row>
    <row r="224" spans="3:13" x14ac:dyDescent="0.25">
      <c r="C224" s="7"/>
    </row>
    <row r="225" spans="3:3" x14ac:dyDescent="0.25">
      <c r="C225" s="7"/>
    </row>
    <row r="226" spans="3:3" x14ac:dyDescent="0.25">
      <c r="C226" s="7"/>
    </row>
    <row r="227" spans="3:3" x14ac:dyDescent="0.25">
      <c r="C227" s="7"/>
    </row>
    <row r="228" spans="3:3" x14ac:dyDescent="0.25">
      <c r="C228" s="7"/>
    </row>
    <row r="229" spans="3:3" ht="13" x14ac:dyDescent="0.3">
      <c r="C229" s="8" t="s">
        <v>117</v>
      </c>
    </row>
    <row r="230" spans="3:3" x14ac:dyDescent="0.25">
      <c r="C230" s="7" t="s">
        <v>197</v>
      </c>
    </row>
    <row r="231" spans="3:3" ht="13" x14ac:dyDescent="0.3">
      <c r="C231" s="8" t="s">
        <v>142</v>
      </c>
    </row>
    <row r="232" spans="3:3" x14ac:dyDescent="0.25">
      <c r="C232" s="7" t="s">
        <v>188</v>
      </c>
    </row>
    <row r="233" spans="3:3" ht="13" x14ac:dyDescent="0.3">
      <c r="C233" s="8" t="s">
        <v>144</v>
      </c>
    </row>
    <row r="234" spans="3:3" ht="13" x14ac:dyDescent="0.3">
      <c r="C234" s="8" t="s">
        <v>145</v>
      </c>
    </row>
    <row r="235" spans="3:3" x14ac:dyDescent="0.25">
      <c r="C235" s="7" t="s">
        <v>189</v>
      </c>
    </row>
    <row r="236" spans="3:3" ht="13" x14ac:dyDescent="0.3">
      <c r="C236" s="8" t="s">
        <v>147</v>
      </c>
    </row>
    <row r="237" spans="3:3" x14ac:dyDescent="0.25">
      <c r="C237" s="7" t="s">
        <v>198</v>
      </c>
    </row>
    <row r="238" spans="3:3" x14ac:dyDescent="0.25">
      <c r="C238" s="7" t="s">
        <v>199</v>
      </c>
    </row>
    <row r="239" spans="3:3" x14ac:dyDescent="0.25">
      <c r="C239" s="7" t="s">
        <v>200</v>
      </c>
    </row>
    <row r="240" spans="3:3" x14ac:dyDescent="0.25">
      <c r="C240" s="7" t="s">
        <v>193</v>
      </c>
    </row>
    <row r="241" spans="3:13" ht="13" x14ac:dyDescent="0.3">
      <c r="C241" s="8" t="s">
        <v>149</v>
      </c>
    </row>
    <row r="242" spans="3:13" x14ac:dyDescent="0.25">
      <c r="C242" s="369" t="s">
        <v>201</v>
      </c>
      <c r="D242" s="370"/>
      <c r="E242" s="370"/>
      <c r="F242" s="370"/>
      <c r="G242" s="370"/>
      <c r="H242" s="370"/>
      <c r="I242" s="370"/>
      <c r="J242" s="370"/>
      <c r="K242" s="370"/>
      <c r="L242" s="370"/>
      <c r="M242" s="370"/>
    </row>
    <row r="243" spans="3:13" x14ac:dyDescent="0.25">
      <c r="C243" s="370"/>
      <c r="D243" s="370"/>
      <c r="E243" s="370"/>
      <c r="F243" s="370"/>
      <c r="G243" s="370"/>
      <c r="H243" s="370"/>
      <c r="I243" s="370"/>
      <c r="J243" s="370"/>
      <c r="K243" s="370"/>
      <c r="L243" s="370"/>
      <c r="M243" s="370"/>
    </row>
    <row r="244" spans="3:13" x14ac:dyDescent="0.25">
      <c r="C244" s="7" t="s">
        <v>168</v>
      </c>
    </row>
    <row r="245" spans="3:13" x14ac:dyDescent="0.25">
      <c r="C245" s="369" t="s">
        <v>202</v>
      </c>
      <c r="D245" s="370"/>
      <c r="E245" s="370"/>
      <c r="F245" s="370"/>
      <c r="G245" s="370"/>
      <c r="H245" s="370"/>
      <c r="I245" s="370"/>
      <c r="J245" s="370"/>
      <c r="K245" s="370"/>
      <c r="L245" s="370"/>
      <c r="M245" s="370"/>
    </row>
    <row r="246" spans="3:13" x14ac:dyDescent="0.25">
      <c r="C246" s="370"/>
      <c r="D246" s="370"/>
      <c r="E246" s="370"/>
      <c r="F246" s="370"/>
      <c r="G246" s="370"/>
      <c r="H246" s="370"/>
      <c r="I246" s="370"/>
      <c r="J246" s="370"/>
      <c r="K246" s="370"/>
      <c r="L246" s="370"/>
      <c r="M246" s="370"/>
    </row>
    <row r="247" spans="3:13" ht="13" x14ac:dyDescent="0.3">
      <c r="C247" s="8" t="s">
        <v>151</v>
      </c>
    </row>
    <row r="248" spans="3:13" x14ac:dyDescent="0.25">
      <c r="C248" s="7" t="s">
        <v>196</v>
      </c>
    </row>
    <row r="249" spans="3:13" x14ac:dyDescent="0.25">
      <c r="C249" s="7"/>
    </row>
    <row r="250" spans="3:13" x14ac:dyDescent="0.25">
      <c r="C250" s="7"/>
    </row>
    <row r="251" spans="3:13" x14ac:dyDescent="0.25">
      <c r="C251" s="7"/>
    </row>
    <row r="252" spans="3:13" x14ac:dyDescent="0.25">
      <c r="C252" s="7"/>
    </row>
    <row r="253" spans="3:13" x14ac:dyDescent="0.25">
      <c r="C253" s="7"/>
    </row>
    <row r="254" spans="3:13" x14ac:dyDescent="0.25">
      <c r="C254" s="7"/>
    </row>
    <row r="255" spans="3:13" ht="13" x14ac:dyDescent="0.3">
      <c r="C255" s="8" t="s">
        <v>117</v>
      </c>
    </row>
    <row r="256" spans="3:13" x14ac:dyDescent="0.25">
      <c r="C256" s="7" t="s">
        <v>203</v>
      </c>
    </row>
    <row r="257" spans="3:3" ht="13" x14ac:dyDescent="0.3">
      <c r="C257" s="8" t="s">
        <v>142</v>
      </c>
    </row>
    <row r="258" spans="3:3" x14ac:dyDescent="0.25">
      <c r="C258" s="7" t="s">
        <v>204</v>
      </c>
    </row>
    <row r="259" spans="3:3" ht="13" x14ac:dyDescent="0.3">
      <c r="C259" s="8" t="s">
        <v>144</v>
      </c>
    </row>
    <row r="260" spans="3:3" ht="13" x14ac:dyDescent="0.3">
      <c r="C260" s="8" t="s">
        <v>145</v>
      </c>
    </row>
    <row r="261" spans="3:3" x14ac:dyDescent="0.25">
      <c r="C261" s="7" t="s">
        <v>205</v>
      </c>
    </row>
    <row r="262" spans="3:3" ht="13" x14ac:dyDescent="0.3">
      <c r="C262" s="8" t="s">
        <v>147</v>
      </c>
    </row>
    <row r="263" spans="3:3" x14ac:dyDescent="0.25">
      <c r="C263" s="7" t="s">
        <v>206</v>
      </c>
    </row>
    <row r="264" spans="3:3" x14ac:dyDescent="0.25">
      <c r="C264" s="7" t="s">
        <v>207</v>
      </c>
    </row>
    <row r="265" spans="3:3" ht="13" x14ac:dyDescent="0.3">
      <c r="C265" s="8" t="s">
        <v>149</v>
      </c>
    </row>
    <row r="266" spans="3:3" x14ac:dyDescent="0.25">
      <c r="C266" s="7" t="s">
        <v>208</v>
      </c>
    </row>
    <row r="267" spans="3:3" x14ac:dyDescent="0.25">
      <c r="C267" s="7" t="s">
        <v>168</v>
      </c>
    </row>
    <row r="268" spans="3:3" x14ac:dyDescent="0.25">
      <c r="C268" s="7" t="s">
        <v>209</v>
      </c>
    </row>
    <row r="269" spans="3:3" x14ac:dyDescent="0.25">
      <c r="C269" s="7"/>
    </row>
    <row r="270" spans="3:3" x14ac:dyDescent="0.25">
      <c r="C270" s="7" t="s">
        <v>210</v>
      </c>
    </row>
    <row r="271" spans="3:3" x14ac:dyDescent="0.25">
      <c r="C271" s="7" t="s">
        <v>211</v>
      </c>
    </row>
    <row r="272" spans="3:3" ht="13" x14ac:dyDescent="0.3">
      <c r="C272" s="8" t="s">
        <v>151</v>
      </c>
    </row>
    <row r="273" spans="3:3" x14ac:dyDescent="0.25">
      <c r="C273" s="7" t="s">
        <v>212</v>
      </c>
    </row>
    <row r="274" spans="3:3" x14ac:dyDescent="0.25">
      <c r="C274" s="7"/>
    </row>
    <row r="275" spans="3:3" x14ac:dyDescent="0.25">
      <c r="C275" s="7"/>
    </row>
    <row r="276" spans="3:3" x14ac:dyDescent="0.25">
      <c r="C276" s="7"/>
    </row>
    <row r="277" spans="3:3" x14ac:dyDescent="0.25">
      <c r="C277" s="7"/>
    </row>
    <row r="278" spans="3:3" x14ac:dyDescent="0.25">
      <c r="C278" s="7"/>
    </row>
    <row r="279" spans="3:3" x14ac:dyDescent="0.25">
      <c r="C279" s="7"/>
    </row>
    <row r="280" spans="3:3" ht="13" x14ac:dyDescent="0.3">
      <c r="C280" s="8" t="s">
        <v>117</v>
      </c>
    </row>
    <row r="281" spans="3:3" x14ac:dyDescent="0.25">
      <c r="C281" s="7" t="s">
        <v>213</v>
      </c>
    </row>
    <row r="282" spans="3:3" ht="13" x14ac:dyDescent="0.3">
      <c r="C282" s="8" t="s">
        <v>142</v>
      </c>
    </row>
    <row r="283" spans="3:3" x14ac:dyDescent="0.25">
      <c r="C283" s="7" t="s">
        <v>214</v>
      </c>
    </row>
    <row r="284" spans="3:3" ht="13" x14ac:dyDescent="0.3">
      <c r="C284" s="8" t="s">
        <v>144</v>
      </c>
    </row>
    <row r="285" spans="3:3" ht="13" x14ac:dyDescent="0.3">
      <c r="C285" s="8" t="s">
        <v>145</v>
      </c>
    </row>
    <row r="286" spans="3:3" x14ac:dyDescent="0.25">
      <c r="C286" s="7" t="s">
        <v>215</v>
      </c>
    </row>
    <row r="287" spans="3:3" ht="13" x14ac:dyDescent="0.3">
      <c r="C287" s="8" t="s">
        <v>147</v>
      </c>
    </row>
    <row r="288" spans="3:3" x14ac:dyDescent="0.25">
      <c r="C288" s="7" t="s">
        <v>216</v>
      </c>
    </row>
    <row r="289" spans="3:3" ht="13" x14ac:dyDescent="0.3">
      <c r="C289" s="8" t="s">
        <v>149</v>
      </c>
    </row>
    <row r="290" spans="3:3" x14ac:dyDescent="0.25">
      <c r="C290" s="7" t="s">
        <v>217</v>
      </c>
    </row>
    <row r="291" spans="3:3" ht="13" x14ac:dyDescent="0.3">
      <c r="C291" s="8" t="s">
        <v>151</v>
      </c>
    </row>
    <row r="292" spans="3:3" x14ac:dyDescent="0.25">
      <c r="C292" s="7" t="s">
        <v>218</v>
      </c>
    </row>
    <row r="293" spans="3:3" x14ac:dyDescent="0.25">
      <c r="C293" s="7"/>
    </row>
    <row r="294" spans="3:3" x14ac:dyDescent="0.25">
      <c r="C294" s="7"/>
    </row>
    <row r="295" spans="3:3" x14ac:dyDescent="0.25">
      <c r="C295" s="7"/>
    </row>
    <row r="296" spans="3:3" x14ac:dyDescent="0.25">
      <c r="C296" s="7"/>
    </row>
    <row r="297" spans="3:3" x14ac:dyDescent="0.25">
      <c r="C297" s="7"/>
    </row>
    <row r="298" spans="3:3" x14ac:dyDescent="0.25">
      <c r="C298" s="7"/>
    </row>
    <row r="299" spans="3:3" ht="13" x14ac:dyDescent="0.3">
      <c r="C299" s="8" t="s">
        <v>117</v>
      </c>
    </row>
    <row r="300" spans="3:3" x14ac:dyDescent="0.25">
      <c r="C300" s="7" t="s">
        <v>213</v>
      </c>
    </row>
    <row r="301" spans="3:3" ht="13" x14ac:dyDescent="0.3">
      <c r="C301" s="8" t="s">
        <v>142</v>
      </c>
    </row>
    <row r="302" spans="3:3" x14ac:dyDescent="0.25">
      <c r="C302" s="7" t="s">
        <v>219</v>
      </c>
    </row>
    <row r="303" spans="3:3" ht="13" x14ac:dyDescent="0.3">
      <c r="C303" s="8" t="s">
        <v>144</v>
      </c>
    </row>
    <row r="304" spans="3:3" ht="13" x14ac:dyDescent="0.3">
      <c r="C304" s="8" t="s">
        <v>145</v>
      </c>
    </row>
    <row r="305" spans="3:3" x14ac:dyDescent="0.25">
      <c r="C305" s="7" t="s">
        <v>215</v>
      </c>
    </row>
    <row r="306" spans="3:3" ht="13" x14ac:dyDescent="0.3">
      <c r="C306" s="8" t="s">
        <v>147</v>
      </c>
    </row>
    <row r="307" spans="3:3" x14ac:dyDescent="0.25">
      <c r="C307" s="7" t="s">
        <v>220</v>
      </c>
    </row>
    <row r="308" spans="3:3" ht="13" x14ac:dyDescent="0.3">
      <c r="C308" s="8" t="s">
        <v>149</v>
      </c>
    </row>
    <row r="309" spans="3:3" ht="13" x14ac:dyDescent="0.3">
      <c r="C309" s="7" t="s">
        <v>221</v>
      </c>
    </row>
    <row r="310" spans="3:3" ht="13" x14ac:dyDescent="0.3">
      <c r="C310" s="8" t="s">
        <v>151</v>
      </c>
    </row>
    <row r="311" spans="3:3" x14ac:dyDescent="0.25">
      <c r="C311" s="7" t="s">
        <v>219</v>
      </c>
    </row>
    <row r="312" spans="3:3" x14ac:dyDescent="0.25">
      <c r="C312" s="7"/>
    </row>
    <row r="313" spans="3:3" x14ac:dyDescent="0.25">
      <c r="C313" s="7"/>
    </row>
    <row r="314" spans="3:3" x14ac:dyDescent="0.25">
      <c r="C314" s="7"/>
    </row>
    <row r="315" spans="3:3" x14ac:dyDescent="0.25">
      <c r="C315" s="7"/>
    </row>
    <row r="316" spans="3:3" x14ac:dyDescent="0.25">
      <c r="C316" s="7"/>
    </row>
    <row r="317" spans="3:3" x14ac:dyDescent="0.25">
      <c r="C317" s="7"/>
    </row>
    <row r="318" spans="3:3" ht="13" x14ac:dyDescent="0.3">
      <c r="C318" s="8" t="s">
        <v>117</v>
      </c>
    </row>
    <row r="319" spans="3:3" x14ac:dyDescent="0.25">
      <c r="C319" s="7" t="s">
        <v>222</v>
      </c>
    </row>
    <row r="320" spans="3:3" ht="13" x14ac:dyDescent="0.3">
      <c r="C320" s="8" t="s">
        <v>142</v>
      </c>
    </row>
    <row r="321" spans="3:3" x14ac:dyDescent="0.25">
      <c r="C321" s="7" t="s">
        <v>223</v>
      </c>
    </row>
    <row r="322" spans="3:3" ht="13" x14ac:dyDescent="0.3">
      <c r="C322" s="8" t="s">
        <v>144</v>
      </c>
    </row>
    <row r="323" spans="3:3" ht="13" x14ac:dyDescent="0.3">
      <c r="C323" s="8" t="s">
        <v>145</v>
      </c>
    </row>
    <row r="324" spans="3:3" x14ac:dyDescent="0.25">
      <c r="C324" s="7" t="s">
        <v>224</v>
      </c>
    </row>
    <row r="325" spans="3:3" ht="13" x14ac:dyDescent="0.3">
      <c r="C325" s="8" t="s">
        <v>147</v>
      </c>
    </row>
    <row r="326" spans="3:3" x14ac:dyDescent="0.25">
      <c r="C326" s="7" t="s">
        <v>225</v>
      </c>
    </row>
    <row r="327" spans="3:3" ht="13" x14ac:dyDescent="0.3">
      <c r="C327" s="8" t="s">
        <v>149</v>
      </c>
    </row>
    <row r="328" spans="3:3" x14ac:dyDescent="0.25">
      <c r="C328" s="7" t="s">
        <v>226</v>
      </c>
    </row>
    <row r="329" spans="3:3" ht="13" x14ac:dyDescent="0.3">
      <c r="C329" s="8" t="s">
        <v>151</v>
      </c>
    </row>
    <row r="330" spans="3:3" x14ac:dyDescent="0.25">
      <c r="C330" s="7" t="s">
        <v>227</v>
      </c>
    </row>
    <row r="331" spans="3:3" x14ac:dyDescent="0.25">
      <c r="C331" s="7"/>
    </row>
    <row r="332" spans="3:3" x14ac:dyDescent="0.25">
      <c r="C332" s="7"/>
    </row>
    <row r="333" spans="3:3" x14ac:dyDescent="0.25">
      <c r="C333" s="7"/>
    </row>
    <row r="334" spans="3:3" x14ac:dyDescent="0.25">
      <c r="C334" s="7"/>
    </row>
    <row r="335" spans="3:3" x14ac:dyDescent="0.25">
      <c r="C335" s="7"/>
    </row>
    <row r="336" spans="3:3" x14ac:dyDescent="0.25">
      <c r="C336" s="7"/>
    </row>
    <row r="337" spans="3:3" ht="13" x14ac:dyDescent="0.3">
      <c r="C337" s="8" t="s">
        <v>117</v>
      </c>
    </row>
    <row r="338" spans="3:3" x14ac:dyDescent="0.25">
      <c r="C338" s="7" t="s">
        <v>228</v>
      </c>
    </row>
    <row r="339" spans="3:3" ht="13" x14ac:dyDescent="0.3">
      <c r="C339" s="8" t="s">
        <v>142</v>
      </c>
    </row>
    <row r="340" spans="3:3" x14ac:dyDescent="0.25">
      <c r="C340" s="7" t="s">
        <v>229</v>
      </c>
    </row>
    <row r="341" spans="3:3" ht="13" x14ac:dyDescent="0.3">
      <c r="C341" s="8" t="s">
        <v>144</v>
      </c>
    </row>
    <row r="342" spans="3:3" ht="13" x14ac:dyDescent="0.3">
      <c r="C342" s="8" t="s">
        <v>145</v>
      </c>
    </row>
    <row r="343" spans="3:3" x14ac:dyDescent="0.25">
      <c r="C343" s="7" t="s">
        <v>230</v>
      </c>
    </row>
    <row r="344" spans="3:3" ht="13" x14ac:dyDescent="0.3">
      <c r="C344" s="8" t="s">
        <v>147</v>
      </c>
    </row>
    <row r="345" spans="3:3" x14ac:dyDescent="0.25">
      <c r="C345" s="7" t="s">
        <v>231</v>
      </c>
    </row>
    <row r="346" spans="3:3" ht="13" x14ac:dyDescent="0.3">
      <c r="C346" s="8" t="s">
        <v>149</v>
      </c>
    </row>
    <row r="347" spans="3:3" x14ac:dyDescent="0.25">
      <c r="C347" s="7" t="s">
        <v>232</v>
      </c>
    </row>
    <row r="348" spans="3:3" ht="13" x14ac:dyDescent="0.3">
      <c r="C348" s="8" t="s">
        <v>151</v>
      </c>
    </row>
    <row r="349" spans="3:3" x14ac:dyDescent="0.25">
      <c r="C349" s="7" t="s">
        <v>229</v>
      </c>
    </row>
    <row r="350" spans="3:3" x14ac:dyDescent="0.25">
      <c r="C350" s="7"/>
    </row>
    <row r="351" spans="3:3" x14ac:dyDescent="0.25">
      <c r="C351" s="7"/>
    </row>
    <row r="352" spans="3:3" x14ac:dyDescent="0.25">
      <c r="C352" s="7"/>
    </row>
    <row r="353" spans="3:3" x14ac:dyDescent="0.25">
      <c r="C353" s="7"/>
    </row>
    <row r="354" spans="3:3" x14ac:dyDescent="0.25">
      <c r="C354" s="7"/>
    </row>
    <row r="355" spans="3:3" x14ac:dyDescent="0.25">
      <c r="C355" s="7"/>
    </row>
    <row r="356" spans="3:3" ht="13" x14ac:dyDescent="0.3">
      <c r="C356" s="8" t="s">
        <v>117</v>
      </c>
    </row>
    <row r="357" spans="3:3" x14ac:dyDescent="0.25">
      <c r="C357" s="7" t="s">
        <v>228</v>
      </c>
    </row>
    <row r="358" spans="3:3" ht="13" x14ac:dyDescent="0.3">
      <c r="C358" s="8" t="s">
        <v>142</v>
      </c>
    </row>
    <row r="359" spans="3:3" x14ac:dyDescent="0.25">
      <c r="C359" s="7" t="s">
        <v>233</v>
      </c>
    </row>
    <row r="360" spans="3:3" ht="13" x14ac:dyDescent="0.3">
      <c r="C360" s="8" t="s">
        <v>144</v>
      </c>
    </row>
    <row r="361" spans="3:3" ht="13" x14ac:dyDescent="0.3">
      <c r="C361" s="8" t="s">
        <v>145</v>
      </c>
    </row>
    <row r="362" spans="3:3" x14ac:dyDescent="0.25">
      <c r="C362" s="7" t="s">
        <v>234</v>
      </c>
    </row>
    <row r="363" spans="3:3" ht="13" x14ac:dyDescent="0.3">
      <c r="C363" s="8" t="s">
        <v>147</v>
      </c>
    </row>
    <row r="364" spans="3:3" x14ac:dyDescent="0.25">
      <c r="C364" s="7" t="s">
        <v>235</v>
      </c>
    </row>
    <row r="365" spans="3:3" x14ac:dyDescent="0.25">
      <c r="C365" s="7" t="s">
        <v>236</v>
      </c>
    </row>
    <row r="366" spans="3:3" x14ac:dyDescent="0.25">
      <c r="C366" s="7" t="s">
        <v>237</v>
      </c>
    </row>
    <row r="367" spans="3:3" ht="13" x14ac:dyDescent="0.3">
      <c r="C367" s="8" t="s">
        <v>149</v>
      </c>
    </row>
    <row r="368" spans="3:3" x14ac:dyDescent="0.25">
      <c r="C368" s="7" t="s">
        <v>238</v>
      </c>
    </row>
    <row r="369" spans="3:3" x14ac:dyDescent="0.25">
      <c r="C369" s="7" t="s">
        <v>168</v>
      </c>
    </row>
    <row r="370" spans="3:3" x14ac:dyDescent="0.25">
      <c r="C370" s="7" t="s">
        <v>239</v>
      </c>
    </row>
    <row r="371" spans="3:3" x14ac:dyDescent="0.25">
      <c r="C371" s="7" t="s">
        <v>240</v>
      </c>
    </row>
    <row r="372" spans="3:3" x14ac:dyDescent="0.25">
      <c r="C372" s="7" t="s">
        <v>241</v>
      </c>
    </row>
    <row r="373" spans="3:3" x14ac:dyDescent="0.25">
      <c r="C373" s="7"/>
    </row>
    <row r="374" spans="3:3" x14ac:dyDescent="0.25">
      <c r="C374" s="7" t="s">
        <v>242</v>
      </c>
    </row>
    <row r="375" spans="3:3" ht="13" x14ac:dyDescent="0.3">
      <c r="C375" s="8" t="s">
        <v>151</v>
      </c>
    </row>
    <row r="376" spans="3:3" x14ac:dyDescent="0.25">
      <c r="C376" s="7" t="s">
        <v>243</v>
      </c>
    </row>
    <row r="377" spans="3:3" x14ac:dyDescent="0.25">
      <c r="C377" s="7"/>
    </row>
    <row r="378" spans="3:3" x14ac:dyDescent="0.25">
      <c r="C378" s="7"/>
    </row>
    <row r="379" spans="3:3" x14ac:dyDescent="0.25">
      <c r="C379" s="7"/>
    </row>
    <row r="380" spans="3:3" x14ac:dyDescent="0.25">
      <c r="C380" s="7"/>
    </row>
    <row r="381" spans="3:3" x14ac:dyDescent="0.25">
      <c r="C381" s="7"/>
    </row>
    <row r="382" spans="3:3" x14ac:dyDescent="0.25">
      <c r="C382" s="7"/>
    </row>
    <row r="383" spans="3:3" ht="13" x14ac:dyDescent="0.3">
      <c r="C383" s="8" t="s">
        <v>117</v>
      </c>
    </row>
    <row r="384" spans="3:3" x14ac:dyDescent="0.25">
      <c r="C384" s="7" t="s">
        <v>228</v>
      </c>
    </row>
    <row r="385" spans="3:3" ht="13" x14ac:dyDescent="0.3">
      <c r="C385" s="8" t="s">
        <v>142</v>
      </c>
    </row>
    <row r="386" spans="3:3" x14ac:dyDescent="0.25">
      <c r="C386" s="7" t="s">
        <v>244</v>
      </c>
    </row>
    <row r="387" spans="3:3" ht="13" x14ac:dyDescent="0.3">
      <c r="C387" s="8" t="s">
        <v>144</v>
      </c>
    </row>
    <row r="388" spans="3:3" ht="13" x14ac:dyDescent="0.3">
      <c r="C388" s="8" t="s">
        <v>145</v>
      </c>
    </row>
    <row r="389" spans="3:3" x14ac:dyDescent="0.25">
      <c r="C389" s="7" t="s">
        <v>234</v>
      </c>
    </row>
    <row r="390" spans="3:3" ht="13" x14ac:dyDescent="0.3">
      <c r="C390" s="8" t="s">
        <v>147</v>
      </c>
    </row>
    <row r="391" spans="3:3" x14ac:dyDescent="0.25">
      <c r="C391" s="7" t="s">
        <v>245</v>
      </c>
    </row>
    <row r="392" spans="3:3" x14ac:dyDescent="0.25">
      <c r="C392" s="7" t="s">
        <v>246</v>
      </c>
    </row>
    <row r="393" spans="3:3" ht="13" x14ac:dyDescent="0.3">
      <c r="C393" s="8" t="s">
        <v>149</v>
      </c>
    </row>
    <row r="394" spans="3:3" x14ac:dyDescent="0.25">
      <c r="C394" s="7" t="s">
        <v>247</v>
      </c>
    </row>
    <row r="395" spans="3:3" x14ac:dyDescent="0.25">
      <c r="C395" s="7"/>
    </row>
    <row r="396" spans="3:3" x14ac:dyDescent="0.25">
      <c r="C396" s="7" t="s">
        <v>210</v>
      </c>
    </row>
    <row r="397" spans="3:3" x14ac:dyDescent="0.25">
      <c r="C397" s="7" t="s">
        <v>248</v>
      </c>
    </row>
    <row r="398" spans="3:3" ht="13" x14ac:dyDescent="0.3">
      <c r="C398" s="8" t="s">
        <v>151</v>
      </c>
    </row>
    <row r="399" spans="3:3" x14ac:dyDescent="0.25">
      <c r="C399" s="7" t="s">
        <v>249</v>
      </c>
    </row>
    <row r="400" spans="3:3" x14ac:dyDescent="0.25">
      <c r="C400" s="7"/>
    </row>
    <row r="401" spans="3:3" x14ac:dyDescent="0.25">
      <c r="C401" s="7"/>
    </row>
    <row r="402" spans="3:3" x14ac:dyDescent="0.25">
      <c r="C402" s="7"/>
    </row>
    <row r="403" spans="3:3" x14ac:dyDescent="0.25">
      <c r="C403" s="7"/>
    </row>
    <row r="404" spans="3:3" x14ac:dyDescent="0.25">
      <c r="C404" s="7"/>
    </row>
    <row r="405" spans="3:3" x14ac:dyDescent="0.25">
      <c r="C405" s="7"/>
    </row>
    <row r="406" spans="3:3" ht="13" x14ac:dyDescent="0.3">
      <c r="C406" s="8" t="s">
        <v>117</v>
      </c>
    </row>
    <row r="407" spans="3:3" x14ac:dyDescent="0.25">
      <c r="C407" s="7" t="s">
        <v>228</v>
      </c>
    </row>
    <row r="408" spans="3:3" ht="13" x14ac:dyDescent="0.3">
      <c r="C408" s="8" t="s">
        <v>142</v>
      </c>
    </row>
    <row r="409" spans="3:3" x14ac:dyDescent="0.25">
      <c r="C409" s="7" t="s">
        <v>250</v>
      </c>
    </row>
    <row r="410" spans="3:3" ht="13" x14ac:dyDescent="0.3">
      <c r="C410" s="8" t="s">
        <v>144</v>
      </c>
    </row>
    <row r="411" spans="3:3" ht="13" x14ac:dyDescent="0.3">
      <c r="C411" s="8" t="s">
        <v>145</v>
      </c>
    </row>
    <row r="412" spans="3:3" x14ac:dyDescent="0.25">
      <c r="C412" s="7" t="s">
        <v>234</v>
      </c>
    </row>
    <row r="413" spans="3:3" ht="13" x14ac:dyDescent="0.3">
      <c r="C413" s="8" t="s">
        <v>147</v>
      </c>
    </row>
    <row r="414" spans="3:3" x14ac:dyDescent="0.25">
      <c r="C414" s="7" t="s">
        <v>251</v>
      </c>
    </row>
    <row r="415" spans="3:3" x14ac:dyDescent="0.25">
      <c r="C415" s="7" t="s">
        <v>252</v>
      </c>
    </row>
    <row r="416" spans="3:3" ht="13" x14ac:dyDescent="0.3">
      <c r="C416" s="8" t="s">
        <v>149</v>
      </c>
    </row>
    <row r="417" spans="3:3" x14ac:dyDescent="0.25">
      <c r="C417" s="7" t="s">
        <v>253</v>
      </c>
    </row>
    <row r="418" spans="3:3" ht="13" x14ac:dyDescent="0.3">
      <c r="C418" s="8" t="s">
        <v>151</v>
      </c>
    </row>
    <row r="419" spans="3:3" x14ac:dyDescent="0.25">
      <c r="C419" s="7" t="s">
        <v>254</v>
      </c>
    </row>
    <row r="420" spans="3:3" x14ac:dyDescent="0.25">
      <c r="C420" s="7"/>
    </row>
    <row r="421" spans="3:3" x14ac:dyDescent="0.25">
      <c r="C421" s="7"/>
    </row>
    <row r="422" spans="3:3" x14ac:dyDescent="0.25">
      <c r="C422" s="7"/>
    </row>
    <row r="423" spans="3:3" x14ac:dyDescent="0.25">
      <c r="C423" s="7"/>
    </row>
    <row r="424" spans="3:3" x14ac:dyDescent="0.25">
      <c r="C424" s="7"/>
    </row>
    <row r="425" spans="3:3" x14ac:dyDescent="0.25">
      <c r="C425" s="7"/>
    </row>
    <row r="426" spans="3:3" ht="13" x14ac:dyDescent="0.3">
      <c r="C426" s="8" t="s">
        <v>117</v>
      </c>
    </row>
    <row r="427" spans="3:3" x14ac:dyDescent="0.25">
      <c r="C427" s="7" t="s">
        <v>228</v>
      </c>
    </row>
    <row r="428" spans="3:3" ht="13" x14ac:dyDescent="0.3">
      <c r="C428" s="8" t="s">
        <v>142</v>
      </c>
    </row>
    <row r="429" spans="3:3" x14ac:dyDescent="0.25">
      <c r="C429" s="7" t="s">
        <v>255</v>
      </c>
    </row>
    <row r="430" spans="3:3" ht="13" x14ac:dyDescent="0.3">
      <c r="C430" s="8" t="s">
        <v>144</v>
      </c>
    </row>
    <row r="431" spans="3:3" ht="13" x14ac:dyDescent="0.3">
      <c r="C431" s="8" t="s">
        <v>145</v>
      </c>
    </row>
    <row r="432" spans="3:3" x14ac:dyDescent="0.25">
      <c r="C432" s="7" t="s">
        <v>234</v>
      </c>
    </row>
    <row r="433" spans="3:13" ht="13" x14ac:dyDescent="0.3">
      <c r="C433" s="8" t="s">
        <v>147</v>
      </c>
    </row>
    <row r="434" spans="3:13" x14ac:dyDescent="0.25">
      <c r="C434" s="7" t="s">
        <v>216</v>
      </c>
    </row>
    <row r="435" spans="3:13" ht="13" x14ac:dyDescent="0.3">
      <c r="C435" s="8" t="s">
        <v>149</v>
      </c>
    </row>
    <row r="436" spans="3:13" x14ac:dyDescent="0.25">
      <c r="C436" s="369" t="s">
        <v>256</v>
      </c>
      <c r="D436" s="370"/>
      <c r="E436" s="370"/>
      <c r="F436" s="370"/>
      <c r="G436" s="370"/>
      <c r="H436" s="370"/>
      <c r="I436" s="370"/>
      <c r="J436" s="370"/>
      <c r="K436" s="370"/>
      <c r="L436" s="370"/>
      <c r="M436" s="370"/>
    </row>
    <row r="437" spans="3:13" x14ac:dyDescent="0.25">
      <c r="C437" s="370"/>
      <c r="D437" s="370"/>
      <c r="E437" s="370"/>
      <c r="F437" s="370"/>
      <c r="G437" s="370"/>
      <c r="H437" s="370"/>
      <c r="I437" s="370"/>
      <c r="J437" s="370"/>
      <c r="K437" s="370"/>
      <c r="L437" s="370"/>
      <c r="M437" s="370"/>
    </row>
    <row r="438" spans="3:13" x14ac:dyDescent="0.25">
      <c r="C438" s="370"/>
      <c r="D438" s="370"/>
      <c r="E438" s="370"/>
      <c r="F438" s="370"/>
      <c r="G438" s="370"/>
      <c r="H438" s="370"/>
      <c r="I438" s="370"/>
      <c r="J438" s="370"/>
      <c r="K438" s="370"/>
      <c r="L438" s="370"/>
      <c r="M438" s="370"/>
    </row>
    <row r="439" spans="3:13" ht="13" x14ac:dyDescent="0.3">
      <c r="C439" s="8" t="s">
        <v>151</v>
      </c>
    </row>
    <row r="440" spans="3:13" x14ac:dyDescent="0.25">
      <c r="C440" s="7" t="s">
        <v>257</v>
      </c>
    </row>
  </sheetData>
  <sheetProtection selectLockedCells="1"/>
  <mergeCells count="16">
    <mergeCell ref="C48:M49"/>
    <mergeCell ref="C12:M13"/>
    <mergeCell ref="C18:M19"/>
    <mergeCell ref="C23:M24"/>
    <mergeCell ref="C32:M33"/>
    <mergeCell ref="C42:M44"/>
    <mergeCell ref="C20:M21"/>
    <mergeCell ref="C242:M243"/>
    <mergeCell ref="C245:M246"/>
    <mergeCell ref="C436:M438"/>
    <mergeCell ref="C53:M54"/>
    <mergeCell ref="C58:M59"/>
    <mergeCell ref="C63:M64"/>
    <mergeCell ref="C136:M137"/>
    <mergeCell ref="C216:M217"/>
    <mergeCell ref="C219:M220"/>
  </mergeCells>
  <pageMargins left="0.78740157499999996" right="0.78740157499999996" top="0.984251969" bottom="0.984251969" header="0.4921259845" footer="0.4921259845"/>
  <pageSetup paperSize="9" orientation="landscape" horizontalDpi="1200" r:id="rId1"/>
  <headerFooter alignWithMargins="0">
    <oddFooter>&amp;L&amp;F&amp;A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rgb="FFFF0000"/>
  </sheetPr>
  <dimension ref="A3:BV115"/>
  <sheetViews>
    <sheetView zoomScale="79" zoomScaleNormal="79" zoomScaleSheetLayoutView="40" workbookViewId="0">
      <pane xSplit="5" ySplit="7" topLeftCell="F8" activePane="bottomRight" state="frozen"/>
      <selection activeCell="F33" sqref="F33"/>
      <selection pane="topRight" activeCell="F33" sqref="F33"/>
      <selection pane="bottomLeft" activeCell="F33" sqref="F33"/>
      <selection pane="bottomRight" activeCell="K3" sqref="K3"/>
    </sheetView>
  </sheetViews>
  <sheetFormatPr baseColWidth="10" defaultColWidth="11.453125" defaultRowHeight="12.5" x14ac:dyDescent="0.25"/>
  <cols>
    <col min="1" max="1" width="9.453125" style="1" customWidth="1"/>
    <col min="2" max="2" width="1.54296875" style="1" customWidth="1"/>
    <col min="3" max="3" width="6.7265625" style="1" customWidth="1"/>
    <col min="4" max="4" width="13.54296875" style="1" customWidth="1"/>
    <col min="5" max="5" width="27.26953125" style="1" customWidth="1"/>
    <col min="6" max="29" width="14.7265625" style="1" customWidth="1"/>
    <col min="30" max="30" width="15.7265625" style="1" customWidth="1"/>
    <col min="31" max="35" width="15.7265625" style="1" hidden="1" customWidth="1"/>
    <col min="36" max="36" width="0" style="1" hidden="1" customWidth="1"/>
    <col min="37" max="16384" width="11.453125" style="1"/>
  </cols>
  <sheetData>
    <row r="3" spans="1:43" x14ac:dyDescent="0.25">
      <c r="K3" s="365" t="s">
        <v>532</v>
      </c>
    </row>
    <row r="4" spans="1:43" ht="22.5" x14ac:dyDescent="0.45">
      <c r="E4" s="2" t="s">
        <v>118</v>
      </c>
    </row>
    <row r="5" spans="1:43" x14ac:dyDescent="0.25">
      <c r="E5" s="393">
        <f>Projektbezeichnung</f>
        <v>0</v>
      </c>
      <c r="F5" s="393"/>
      <c r="G5" s="393"/>
      <c r="H5" s="393"/>
      <c r="I5" s="393"/>
      <c r="J5" s="393"/>
      <c r="K5" s="393"/>
    </row>
    <row r="6" spans="1:43" ht="13" x14ac:dyDescent="0.3">
      <c r="A6" s="3"/>
      <c r="C6" s="165" t="s">
        <v>349</v>
      </c>
      <c r="AE6" s="10" t="s">
        <v>350</v>
      </c>
    </row>
    <row r="7" spans="1:43" ht="13" x14ac:dyDescent="0.3">
      <c r="F7" s="166">
        <f>Anfangsjahr</f>
        <v>2025</v>
      </c>
      <c r="G7" s="166">
        <f>F7+1</f>
        <v>2026</v>
      </c>
      <c r="H7" s="166">
        <f t="shared" ref="H7:AD7" si="0">G7+1</f>
        <v>2027</v>
      </c>
      <c r="I7" s="166">
        <f t="shared" si="0"/>
        <v>2028</v>
      </c>
      <c r="J7" s="166">
        <f t="shared" si="0"/>
        <v>2029</v>
      </c>
      <c r="K7" s="166">
        <f t="shared" si="0"/>
        <v>2030</v>
      </c>
      <c r="L7" s="166">
        <f t="shared" si="0"/>
        <v>2031</v>
      </c>
      <c r="M7" s="166">
        <f t="shared" si="0"/>
        <v>2032</v>
      </c>
      <c r="N7" s="166">
        <f t="shared" si="0"/>
        <v>2033</v>
      </c>
      <c r="O7" s="166">
        <f t="shared" si="0"/>
        <v>2034</v>
      </c>
      <c r="P7" s="166">
        <f t="shared" si="0"/>
        <v>2035</v>
      </c>
      <c r="Q7" s="166">
        <f t="shared" si="0"/>
        <v>2036</v>
      </c>
      <c r="R7" s="166">
        <f t="shared" si="0"/>
        <v>2037</v>
      </c>
      <c r="S7" s="166">
        <f t="shared" si="0"/>
        <v>2038</v>
      </c>
      <c r="T7" s="166">
        <f t="shared" si="0"/>
        <v>2039</v>
      </c>
      <c r="U7" s="166">
        <f t="shared" si="0"/>
        <v>2040</v>
      </c>
      <c r="V7" s="166">
        <f t="shared" si="0"/>
        <v>2041</v>
      </c>
      <c r="W7" s="166">
        <f t="shared" si="0"/>
        <v>2042</v>
      </c>
      <c r="X7" s="166">
        <f t="shared" si="0"/>
        <v>2043</v>
      </c>
      <c r="Y7" s="166">
        <f t="shared" si="0"/>
        <v>2044</v>
      </c>
      <c r="Z7" s="166">
        <f t="shared" si="0"/>
        <v>2045</v>
      </c>
      <c r="AA7" s="166">
        <f t="shared" si="0"/>
        <v>2046</v>
      </c>
      <c r="AB7" s="166">
        <f t="shared" si="0"/>
        <v>2047</v>
      </c>
      <c r="AC7" s="166">
        <f t="shared" si="0"/>
        <v>2048</v>
      </c>
      <c r="AD7" s="166">
        <f t="shared" si="0"/>
        <v>2049</v>
      </c>
    </row>
    <row r="8" spans="1:43" x14ac:dyDescent="0.25">
      <c r="C8" s="401" t="s">
        <v>351</v>
      </c>
      <c r="D8" s="370"/>
      <c r="E8" s="370"/>
      <c r="AE8" s="167" t="e">
        <f>IF(AD7+1&lt;#REF!+30,AD7+1,"")</f>
        <v>#REF!</v>
      </c>
      <c r="AF8" s="167" t="e">
        <f>IF(AE8+1&lt;#REF!+30,AE8+1,"")</f>
        <v>#REF!</v>
      </c>
      <c r="AG8" s="167" t="e">
        <f>IF(AF8+1&lt;#REF!+30,AF8+1,"")</f>
        <v>#REF!</v>
      </c>
      <c r="AH8" s="167" t="e">
        <f>IF(AG8+1&lt;#REF!+30,AG8+1,"")</f>
        <v>#REF!</v>
      </c>
      <c r="AI8" s="167" t="e">
        <f>IF(AH8+1&lt;#REF!+30,AH8+1,"")</f>
        <v>#REF!</v>
      </c>
    </row>
    <row r="9" spans="1:43" ht="13" x14ac:dyDescent="0.3">
      <c r="A9" s="3"/>
      <c r="C9" s="370"/>
      <c r="D9" s="370"/>
      <c r="E9" s="370"/>
      <c r="F9" s="168">
        <f>SUM(F10:F11)</f>
        <v>0</v>
      </c>
      <c r="G9" s="168">
        <f t="shared" ref="G9:AI9" si="1">SUM(G10:G11)</f>
        <v>0</v>
      </c>
      <c r="H9" s="168">
        <f t="shared" si="1"/>
        <v>0</v>
      </c>
      <c r="I9" s="168">
        <f t="shared" si="1"/>
        <v>0</v>
      </c>
      <c r="J9" s="168">
        <f t="shared" si="1"/>
        <v>0</v>
      </c>
      <c r="K9" s="168">
        <f t="shared" si="1"/>
        <v>0</v>
      </c>
      <c r="L9" s="168">
        <f t="shared" si="1"/>
        <v>0</v>
      </c>
      <c r="M9" s="168">
        <f t="shared" si="1"/>
        <v>0</v>
      </c>
      <c r="N9" s="168">
        <f t="shared" si="1"/>
        <v>0</v>
      </c>
      <c r="O9" s="168">
        <f t="shared" si="1"/>
        <v>0</v>
      </c>
      <c r="P9" s="168">
        <f t="shared" si="1"/>
        <v>0</v>
      </c>
      <c r="Q9" s="168">
        <f t="shared" si="1"/>
        <v>0</v>
      </c>
      <c r="R9" s="168">
        <f t="shared" si="1"/>
        <v>0</v>
      </c>
      <c r="S9" s="168">
        <f t="shared" si="1"/>
        <v>0</v>
      </c>
      <c r="T9" s="168">
        <f t="shared" si="1"/>
        <v>0</v>
      </c>
      <c r="U9" s="168">
        <f t="shared" si="1"/>
        <v>0</v>
      </c>
      <c r="V9" s="168">
        <f t="shared" si="1"/>
        <v>0</v>
      </c>
      <c r="W9" s="168">
        <f t="shared" si="1"/>
        <v>0</v>
      </c>
      <c r="X9" s="168">
        <f t="shared" si="1"/>
        <v>0</v>
      </c>
      <c r="Y9" s="168">
        <f t="shared" si="1"/>
        <v>0</v>
      </c>
      <c r="Z9" s="168">
        <f t="shared" si="1"/>
        <v>0</v>
      </c>
      <c r="AA9" s="168">
        <f t="shared" si="1"/>
        <v>0</v>
      </c>
      <c r="AB9" s="168">
        <f t="shared" si="1"/>
        <v>0</v>
      </c>
      <c r="AC9" s="168">
        <f t="shared" si="1"/>
        <v>0</v>
      </c>
      <c r="AD9" s="168">
        <f t="shared" si="1"/>
        <v>0</v>
      </c>
      <c r="AE9" s="169">
        <f t="shared" si="1"/>
        <v>0</v>
      </c>
      <c r="AF9" s="169">
        <f t="shared" si="1"/>
        <v>0</v>
      </c>
      <c r="AG9" s="169">
        <f t="shared" si="1"/>
        <v>0</v>
      </c>
      <c r="AH9" s="169">
        <f t="shared" si="1"/>
        <v>0</v>
      </c>
      <c r="AI9" s="169">
        <f t="shared" si="1"/>
        <v>0</v>
      </c>
    </row>
    <row r="10" spans="1:43" ht="13" x14ac:dyDescent="0.3">
      <c r="C10" s="170" t="s">
        <v>352</v>
      </c>
      <c r="D10" s="170" t="s">
        <v>353</v>
      </c>
      <c r="E10" s="171"/>
      <c r="F10" s="172">
        <f>'Input Kosten Grundlagen'!D12/'Annahmen u Setzungen Grundlagen'!$D$23</f>
        <v>0</v>
      </c>
      <c r="G10" s="172">
        <f>'Input Kosten Grundlagen'!D13/'Annahmen u Setzungen Grundlagen'!$D$23</f>
        <v>0</v>
      </c>
      <c r="H10" s="172">
        <f>'Input Kosten Grundlagen'!D14/'Annahmen u Setzungen Grundlagen'!$D$23</f>
        <v>0</v>
      </c>
      <c r="I10" s="172">
        <f>'Input Kosten Grundlagen'!D15/'Annahmen u Setzungen Grundlagen'!$D$23</f>
        <v>0</v>
      </c>
      <c r="J10" s="172">
        <f>'Input Kosten Grundlagen'!D16/'Annahmen u Setzungen Grundlagen'!$D$23</f>
        <v>0</v>
      </c>
      <c r="K10" s="172">
        <f>'Input Kosten Grundlagen'!D17/'Annahmen u Setzungen Grundlagen'!$D$23</f>
        <v>0</v>
      </c>
      <c r="L10" s="172">
        <f>'Input Kosten Grundlagen'!D18/'Annahmen u Setzungen Grundlagen'!$D$23</f>
        <v>0</v>
      </c>
      <c r="M10" s="172">
        <f>'Input Kosten Grundlagen'!D19/'Annahmen u Setzungen Grundlagen'!$D$23</f>
        <v>0</v>
      </c>
      <c r="N10" s="172">
        <f>'Input Kosten Grundlagen'!D20/'Annahmen u Setzungen Grundlagen'!$D$23</f>
        <v>0</v>
      </c>
      <c r="O10" s="172">
        <f>'Input Kosten Grundlagen'!D21/'Annahmen u Setzungen Grundlagen'!$D$23</f>
        <v>0</v>
      </c>
      <c r="P10" s="172">
        <f>'Input Kosten Grundlagen'!D22/'Annahmen u Setzungen Grundlagen'!$D$23</f>
        <v>0</v>
      </c>
      <c r="Q10" s="172">
        <f>'Input Kosten Grundlagen'!D23/'Annahmen u Setzungen Grundlagen'!$D$23</f>
        <v>0</v>
      </c>
      <c r="R10" s="172">
        <f>'Input Kosten Grundlagen'!D24/'Annahmen u Setzungen Grundlagen'!$D$23</f>
        <v>0</v>
      </c>
      <c r="S10" s="172">
        <f>'Input Kosten Grundlagen'!D25/'Annahmen u Setzungen Grundlagen'!$D$23</f>
        <v>0</v>
      </c>
      <c r="T10" s="172">
        <f>'Input Kosten Grundlagen'!D26/'Annahmen u Setzungen Grundlagen'!$D$23</f>
        <v>0</v>
      </c>
      <c r="U10" s="172">
        <f>'Input Kosten Grundlagen'!D27/'Annahmen u Setzungen Grundlagen'!$D$23</f>
        <v>0</v>
      </c>
      <c r="V10" s="172">
        <f>'Input Kosten Grundlagen'!D28/'Annahmen u Setzungen Grundlagen'!$D$23</f>
        <v>0</v>
      </c>
      <c r="W10" s="172">
        <f>'Input Kosten Grundlagen'!D29/'Annahmen u Setzungen Grundlagen'!$D$23</f>
        <v>0</v>
      </c>
      <c r="X10" s="172">
        <f>'Input Kosten Grundlagen'!D30/'Annahmen u Setzungen Grundlagen'!$D$23</f>
        <v>0</v>
      </c>
      <c r="Y10" s="172">
        <f>'Input Kosten Grundlagen'!D31/'Annahmen u Setzungen Grundlagen'!$D$23</f>
        <v>0</v>
      </c>
      <c r="Z10" s="172">
        <f>'Input Kosten Grundlagen'!D32/'Annahmen u Setzungen Grundlagen'!$D$23</f>
        <v>0</v>
      </c>
      <c r="AA10" s="172">
        <f>'Input Kosten Grundlagen'!D33/'Annahmen u Setzungen Grundlagen'!$D$23</f>
        <v>0</v>
      </c>
      <c r="AB10" s="172">
        <f>'Input Kosten Grundlagen'!D34/'Annahmen u Setzungen Grundlagen'!$D$23</f>
        <v>0</v>
      </c>
      <c r="AC10" s="172">
        <f>'Input Kosten Grundlagen'!D35/'Annahmen u Setzungen Grundlagen'!$D$23</f>
        <v>0</v>
      </c>
      <c r="AD10" s="172">
        <f>'Input Kosten Grundlagen'!D36/'Annahmen u Setzungen Grundlagen'!$D$23</f>
        <v>0</v>
      </c>
      <c r="AE10" s="173">
        <f>'Input Kosten Grundlagen'!D37/'Annahmen u Setzungen Grundlagen'!$D$23</f>
        <v>0</v>
      </c>
      <c r="AF10" s="173">
        <f>'Input Kosten Grundlagen'!D38/'Annahmen u Setzungen Grundlagen'!$D$23</f>
        <v>0</v>
      </c>
      <c r="AG10" s="173">
        <f>'Input Kosten Grundlagen'!D39/'Annahmen u Setzungen Grundlagen'!$D$23</f>
        <v>0</v>
      </c>
      <c r="AH10" s="173">
        <f>'Input Kosten Grundlagen'!D40/'Annahmen u Setzungen Grundlagen'!$D$23</f>
        <v>0</v>
      </c>
      <c r="AI10" s="173">
        <f>'Input Kosten Grundlagen'!D41/'Annahmen u Setzungen Grundlagen'!$D$23</f>
        <v>0</v>
      </c>
    </row>
    <row r="11" spans="1:43" ht="13" x14ac:dyDescent="0.3">
      <c r="C11" s="170"/>
      <c r="D11" s="170" t="s">
        <v>354</v>
      </c>
      <c r="E11" s="171"/>
      <c r="F11" s="172">
        <f>'Input Dritt Grundlagen'!D19/'Annahmen u Setzungen Grundlagen'!$D$25</f>
        <v>0</v>
      </c>
      <c r="G11" s="172">
        <f>'Input Dritt Grundlagen'!D20/'Annahmen u Setzungen Grundlagen'!$D$25</f>
        <v>0</v>
      </c>
      <c r="H11" s="172">
        <f>'Input Dritt Grundlagen'!D21/'Annahmen u Setzungen Grundlagen'!$D$25</f>
        <v>0</v>
      </c>
      <c r="I11" s="172">
        <f>'Input Dritt Grundlagen'!D22/'Annahmen u Setzungen Grundlagen'!$D$25</f>
        <v>0</v>
      </c>
      <c r="J11" s="172">
        <f>'Input Dritt Grundlagen'!D23/'Annahmen u Setzungen Grundlagen'!$D$25</f>
        <v>0</v>
      </c>
      <c r="K11" s="172">
        <f>'Input Dritt Grundlagen'!D24/'Annahmen u Setzungen Grundlagen'!$D$25</f>
        <v>0</v>
      </c>
      <c r="L11" s="172">
        <f>'Input Dritt Grundlagen'!D25/'Annahmen u Setzungen Grundlagen'!$D$25</f>
        <v>0</v>
      </c>
      <c r="M11" s="172">
        <f>'Input Dritt Grundlagen'!D26/'Annahmen u Setzungen Grundlagen'!$D$25</f>
        <v>0</v>
      </c>
      <c r="N11" s="172">
        <f>'Input Dritt Grundlagen'!D27/'Annahmen u Setzungen Grundlagen'!$D$25</f>
        <v>0</v>
      </c>
      <c r="O11" s="172">
        <f>'Input Dritt Grundlagen'!D28/'Annahmen u Setzungen Grundlagen'!$D$25</f>
        <v>0</v>
      </c>
      <c r="P11" s="172">
        <f>'Input Dritt Grundlagen'!D29/'Annahmen u Setzungen Grundlagen'!$D$25</f>
        <v>0</v>
      </c>
      <c r="Q11" s="172">
        <f>'Input Dritt Grundlagen'!D30/'Annahmen u Setzungen Grundlagen'!$D$25</f>
        <v>0</v>
      </c>
      <c r="R11" s="172">
        <f>'Input Dritt Grundlagen'!D31/'Annahmen u Setzungen Grundlagen'!$D$25</f>
        <v>0</v>
      </c>
      <c r="S11" s="172">
        <f>'Input Dritt Grundlagen'!D32/'Annahmen u Setzungen Grundlagen'!$D$25</f>
        <v>0</v>
      </c>
      <c r="T11" s="172">
        <f>'Input Dritt Grundlagen'!D33/'Annahmen u Setzungen Grundlagen'!$D$25</f>
        <v>0</v>
      </c>
      <c r="U11" s="172">
        <f>'Input Dritt Grundlagen'!D34/'Annahmen u Setzungen Grundlagen'!$D$25</f>
        <v>0</v>
      </c>
      <c r="V11" s="172">
        <f>'Input Dritt Grundlagen'!D35/'Annahmen u Setzungen Grundlagen'!$D$25</f>
        <v>0</v>
      </c>
      <c r="W11" s="172">
        <f>'Input Dritt Grundlagen'!D36/'Annahmen u Setzungen Grundlagen'!$D$25</f>
        <v>0</v>
      </c>
      <c r="X11" s="172">
        <f>'Input Dritt Grundlagen'!D37/'Annahmen u Setzungen Grundlagen'!$D$25</f>
        <v>0</v>
      </c>
      <c r="Y11" s="172">
        <f>'Input Dritt Grundlagen'!D38/'Annahmen u Setzungen Grundlagen'!$D$25</f>
        <v>0</v>
      </c>
      <c r="Z11" s="172">
        <f>'Input Dritt Grundlagen'!D39/'Annahmen u Setzungen Grundlagen'!$D$25</f>
        <v>0</v>
      </c>
      <c r="AA11" s="172">
        <f>'Input Dritt Grundlagen'!D40/'Annahmen u Setzungen Grundlagen'!$D$25</f>
        <v>0</v>
      </c>
      <c r="AB11" s="172">
        <f>'Input Dritt Grundlagen'!D41/'Annahmen u Setzungen Grundlagen'!$D$25</f>
        <v>0</v>
      </c>
      <c r="AC11" s="172">
        <f>'Input Dritt Grundlagen'!D42/'Annahmen u Setzungen Grundlagen'!$D$25</f>
        <v>0</v>
      </c>
      <c r="AD11" s="172">
        <f>'Input Dritt Grundlagen'!D43/'Annahmen u Setzungen Grundlagen'!$D$25</f>
        <v>0</v>
      </c>
      <c r="AE11" s="173">
        <f>'Input Dritt Grundlagen'!D44/'Annahmen u Setzungen Grundlagen'!$D$25</f>
        <v>0</v>
      </c>
      <c r="AF11" s="173">
        <f>'Input Dritt Grundlagen'!D45/'Annahmen u Setzungen Grundlagen'!$D$25</f>
        <v>0</v>
      </c>
      <c r="AG11" s="173">
        <f>'Input Dritt Grundlagen'!D46/'Annahmen u Setzungen Grundlagen'!$D$25</f>
        <v>0</v>
      </c>
      <c r="AH11" s="173">
        <f>'Input Dritt Grundlagen'!D47/'Annahmen u Setzungen Grundlagen'!$D$25</f>
        <v>0</v>
      </c>
      <c r="AI11" s="173">
        <f>'Input Dritt Grundlagen'!D48/'Annahmen u Setzungen Grundlagen'!$D$25</f>
        <v>0</v>
      </c>
    </row>
    <row r="12" spans="1:43" x14ac:dyDescent="0.25">
      <c r="C12" s="170"/>
      <c r="D12" s="170"/>
      <c r="E12" s="170"/>
      <c r="F12" s="167"/>
      <c r="G12" s="167"/>
      <c r="H12" s="167"/>
      <c r="I12" s="167"/>
      <c r="J12" s="20"/>
      <c r="K12" s="18"/>
      <c r="L12" s="18"/>
      <c r="M12" s="18"/>
    </row>
    <row r="13" spans="1:43" ht="13" x14ac:dyDescent="0.3">
      <c r="C13" s="174" t="s">
        <v>355</v>
      </c>
      <c r="D13" s="170"/>
      <c r="E13" s="171"/>
      <c r="F13" s="175">
        <f>'Input Dritt Grundlagen'!D19</f>
        <v>0</v>
      </c>
      <c r="G13" s="175">
        <f>'Input Dritt Grundlagen'!D20</f>
        <v>0</v>
      </c>
      <c r="H13" s="175">
        <f>'Input Dritt Grundlagen'!D21</f>
        <v>0</v>
      </c>
      <c r="I13" s="175">
        <f>'Input Dritt Grundlagen'!D22</f>
        <v>0</v>
      </c>
      <c r="J13" s="175">
        <f>'Input Dritt Grundlagen'!D23</f>
        <v>0</v>
      </c>
      <c r="K13" s="175">
        <f>'Input Dritt Grundlagen'!D24</f>
        <v>0</v>
      </c>
      <c r="L13" s="175">
        <f>'Input Dritt Grundlagen'!D25</f>
        <v>0</v>
      </c>
      <c r="M13" s="175">
        <f>'Input Dritt Grundlagen'!D26</f>
        <v>0</v>
      </c>
      <c r="N13" s="175">
        <f>'Input Dritt Grundlagen'!D27</f>
        <v>0</v>
      </c>
      <c r="O13" s="175">
        <f>'Input Dritt Grundlagen'!D28</f>
        <v>0</v>
      </c>
      <c r="P13" s="175">
        <f>'Input Dritt Grundlagen'!D29</f>
        <v>0</v>
      </c>
      <c r="Q13" s="175">
        <f>'Input Dritt Grundlagen'!D30</f>
        <v>0</v>
      </c>
      <c r="R13" s="175">
        <f>'Input Dritt Grundlagen'!D31</f>
        <v>0</v>
      </c>
      <c r="S13" s="175">
        <f>'Input Dritt Grundlagen'!D32</f>
        <v>0</v>
      </c>
      <c r="T13" s="175">
        <f>'Input Dritt Grundlagen'!D33</f>
        <v>0</v>
      </c>
      <c r="U13" s="175">
        <f>'Input Dritt Grundlagen'!D34</f>
        <v>0</v>
      </c>
      <c r="V13" s="175">
        <f>'Input Dritt Grundlagen'!D35</f>
        <v>0</v>
      </c>
      <c r="W13" s="175">
        <f>'Input Dritt Grundlagen'!D36</f>
        <v>0</v>
      </c>
      <c r="X13" s="175">
        <f>'Input Dritt Grundlagen'!D37</f>
        <v>0</v>
      </c>
      <c r="Y13" s="175">
        <f>'Input Dritt Grundlagen'!D38</f>
        <v>0</v>
      </c>
      <c r="Z13" s="175">
        <f>'Input Dritt Grundlagen'!D39</f>
        <v>0</v>
      </c>
      <c r="AA13" s="175">
        <f>'Input Dritt Grundlagen'!D40</f>
        <v>0</v>
      </c>
      <c r="AB13" s="175">
        <f>'Input Dritt Grundlagen'!D41</f>
        <v>0</v>
      </c>
      <c r="AC13" s="175">
        <f>'Input Dritt Grundlagen'!D42</f>
        <v>0</v>
      </c>
      <c r="AD13" s="175">
        <f>'Input Dritt Grundlagen'!D43</f>
        <v>0</v>
      </c>
      <c r="AE13" s="176">
        <f>'Input Dritt Grundlagen'!D44</f>
        <v>0</v>
      </c>
      <c r="AF13" s="176">
        <f>'Input Dritt Grundlagen'!D45</f>
        <v>0</v>
      </c>
      <c r="AG13" s="176">
        <f>'Input Dritt Grundlagen'!D46</f>
        <v>0</v>
      </c>
      <c r="AH13" s="176">
        <f>'Input Dritt Grundlagen'!D47</f>
        <v>0</v>
      </c>
      <c r="AI13" s="176">
        <f>'Input Dritt Grundlagen'!D48</f>
        <v>0</v>
      </c>
      <c r="AJ13" s="177"/>
      <c r="AK13" s="177"/>
      <c r="AL13" s="177"/>
      <c r="AM13" s="177"/>
      <c r="AN13" s="177"/>
      <c r="AO13" s="177"/>
      <c r="AP13" s="177"/>
      <c r="AQ13" s="177"/>
    </row>
    <row r="14" spans="1:43" ht="13" x14ac:dyDescent="0.3">
      <c r="C14" s="170" t="s">
        <v>352</v>
      </c>
      <c r="D14" s="170" t="s">
        <v>356</v>
      </c>
      <c r="E14" s="171"/>
      <c r="F14" s="178">
        <f>'Input Dritt Grundlagen'!F19</f>
        <v>0</v>
      </c>
      <c r="G14" s="178">
        <f>'Input Dritt Grundlagen'!F20</f>
        <v>0</v>
      </c>
      <c r="H14" s="178">
        <f>'Input Dritt Grundlagen'!F21</f>
        <v>0</v>
      </c>
      <c r="I14" s="178">
        <f>'Input Dritt Grundlagen'!F22</f>
        <v>0</v>
      </c>
      <c r="J14" s="178">
        <f>'Input Dritt Grundlagen'!F23</f>
        <v>0</v>
      </c>
      <c r="K14" s="178">
        <f>'Input Dritt Grundlagen'!F24</f>
        <v>0</v>
      </c>
      <c r="L14" s="178">
        <f>'Input Dritt Grundlagen'!F25</f>
        <v>0</v>
      </c>
      <c r="M14" s="178">
        <f>'Input Dritt Grundlagen'!F26</f>
        <v>0</v>
      </c>
      <c r="N14" s="178">
        <f>'Input Dritt Grundlagen'!F27</f>
        <v>0</v>
      </c>
      <c r="O14" s="178">
        <f>'Input Dritt Grundlagen'!F28</f>
        <v>0</v>
      </c>
      <c r="P14" s="178">
        <f>'Input Dritt Grundlagen'!F29</f>
        <v>0</v>
      </c>
      <c r="Q14" s="178">
        <f>'Input Dritt Grundlagen'!F30</f>
        <v>0</v>
      </c>
      <c r="R14" s="178">
        <f>'Input Dritt Grundlagen'!F31</f>
        <v>0</v>
      </c>
      <c r="S14" s="178">
        <f>'Input Dritt Grundlagen'!F32</f>
        <v>0</v>
      </c>
      <c r="T14" s="178">
        <f>'Input Dritt Grundlagen'!F33</f>
        <v>0</v>
      </c>
      <c r="U14" s="178">
        <f>'Input Dritt Grundlagen'!F34</f>
        <v>0</v>
      </c>
      <c r="V14" s="178">
        <f>'Input Dritt Grundlagen'!F35</f>
        <v>0</v>
      </c>
      <c r="W14" s="178">
        <f>'Input Dritt Grundlagen'!F36</f>
        <v>0</v>
      </c>
      <c r="X14" s="178">
        <f>'Input Dritt Grundlagen'!F37</f>
        <v>0</v>
      </c>
      <c r="Y14" s="178">
        <f>'Input Dritt Grundlagen'!F38</f>
        <v>0</v>
      </c>
      <c r="Z14" s="178">
        <f>'Input Dritt Grundlagen'!F39</f>
        <v>0</v>
      </c>
      <c r="AA14" s="178">
        <f>'Input Dritt Grundlagen'!F40</f>
        <v>0</v>
      </c>
      <c r="AB14" s="178">
        <f>'Input Dritt Grundlagen'!F41</f>
        <v>0</v>
      </c>
      <c r="AC14" s="178">
        <f>'Input Dritt Grundlagen'!F42</f>
        <v>0</v>
      </c>
      <c r="AD14" s="178">
        <f>'Input Dritt Grundlagen'!F43</f>
        <v>0</v>
      </c>
      <c r="AE14" s="178">
        <f>'Input Dritt Grundlagen'!F44</f>
        <v>0</v>
      </c>
      <c r="AF14" s="178">
        <f>'Input Dritt Grundlagen'!F45</f>
        <v>0</v>
      </c>
      <c r="AG14" s="178">
        <f>'Input Dritt Grundlagen'!F46</f>
        <v>0</v>
      </c>
      <c r="AH14" s="178">
        <f>'Input Dritt Grundlagen'!F47</f>
        <v>0</v>
      </c>
      <c r="AI14" s="178">
        <f>'Input Dritt Grundlagen'!F48</f>
        <v>0</v>
      </c>
      <c r="AJ14" s="177"/>
      <c r="AK14" s="177"/>
      <c r="AL14" s="177"/>
      <c r="AM14" s="177"/>
      <c r="AN14" s="177"/>
      <c r="AO14" s="177"/>
      <c r="AP14" s="177"/>
      <c r="AQ14" s="177"/>
    </row>
    <row r="15" spans="1:43" ht="13" x14ac:dyDescent="0.3">
      <c r="C15" s="170"/>
      <c r="D15" s="170" t="s">
        <v>357</v>
      </c>
      <c r="E15" s="171"/>
      <c r="F15" s="178">
        <f>'Input Dritt Grundlagen'!J19</f>
        <v>0</v>
      </c>
      <c r="G15" s="178">
        <f>'Input Dritt Grundlagen'!J20</f>
        <v>0</v>
      </c>
      <c r="H15" s="178">
        <f>'Input Dritt Grundlagen'!J21</f>
        <v>0</v>
      </c>
      <c r="I15" s="178">
        <f>'Input Dritt Grundlagen'!J22</f>
        <v>0</v>
      </c>
      <c r="J15" s="178">
        <f>'Input Dritt Grundlagen'!J23</f>
        <v>0</v>
      </c>
      <c r="K15" s="178">
        <f>'Input Dritt Grundlagen'!J24</f>
        <v>0</v>
      </c>
      <c r="L15" s="178">
        <f>'Input Dritt Grundlagen'!J25</f>
        <v>0</v>
      </c>
      <c r="M15" s="178">
        <f>'Input Dritt Grundlagen'!J26</f>
        <v>0</v>
      </c>
      <c r="N15" s="178">
        <f>'Input Dritt Grundlagen'!J27</f>
        <v>0</v>
      </c>
      <c r="O15" s="178">
        <f>'Input Dritt Grundlagen'!J28</f>
        <v>0</v>
      </c>
      <c r="P15" s="178">
        <f>'Input Dritt Grundlagen'!J29</f>
        <v>0</v>
      </c>
      <c r="Q15" s="178">
        <f>'Input Dritt Grundlagen'!J30</f>
        <v>0</v>
      </c>
      <c r="R15" s="178">
        <f>'Input Dritt Grundlagen'!J31</f>
        <v>0</v>
      </c>
      <c r="S15" s="178">
        <f>'Input Dritt Grundlagen'!J32</f>
        <v>0</v>
      </c>
      <c r="T15" s="178">
        <f>'Input Dritt Grundlagen'!J33</f>
        <v>0</v>
      </c>
      <c r="U15" s="178">
        <f>'Input Dritt Grundlagen'!J34</f>
        <v>0</v>
      </c>
      <c r="V15" s="178">
        <f>'Input Dritt Grundlagen'!J35</f>
        <v>0</v>
      </c>
      <c r="W15" s="178">
        <f>'Input Dritt Grundlagen'!J36</f>
        <v>0</v>
      </c>
      <c r="X15" s="178">
        <f>'Input Dritt Grundlagen'!J37</f>
        <v>0</v>
      </c>
      <c r="Y15" s="178">
        <f>'Input Dritt Grundlagen'!J38</f>
        <v>0</v>
      </c>
      <c r="Z15" s="178">
        <f>'Input Dritt Grundlagen'!J39</f>
        <v>0</v>
      </c>
      <c r="AA15" s="178">
        <f>'Input Dritt Grundlagen'!J40</f>
        <v>0</v>
      </c>
      <c r="AB15" s="178">
        <f>'Input Dritt Grundlagen'!J41</f>
        <v>0</v>
      </c>
      <c r="AC15" s="178">
        <f>'Input Dritt Grundlagen'!J42</f>
        <v>0</v>
      </c>
      <c r="AD15" s="178">
        <f>'Input Dritt Grundlagen'!J43</f>
        <v>0</v>
      </c>
      <c r="AE15" s="178">
        <f>'Input Dritt Grundlagen'!J44</f>
        <v>0</v>
      </c>
      <c r="AF15" s="178">
        <f>'Input Dritt Grundlagen'!J45</f>
        <v>0</v>
      </c>
      <c r="AG15" s="178">
        <f>'Input Dritt Grundlagen'!J46</f>
        <v>0</v>
      </c>
      <c r="AH15" s="178">
        <f>'Input Dritt Grundlagen'!J47</f>
        <v>0</v>
      </c>
      <c r="AI15" s="178">
        <f>'Input Dritt Grundlagen'!J48</f>
        <v>0</v>
      </c>
      <c r="AJ15" s="177"/>
      <c r="AK15" s="177"/>
      <c r="AL15" s="177"/>
      <c r="AM15" s="177"/>
      <c r="AN15" s="177"/>
      <c r="AO15" s="177"/>
      <c r="AP15" s="177"/>
      <c r="AQ15" s="177"/>
    </row>
    <row r="16" spans="1:43" ht="13" x14ac:dyDescent="0.3">
      <c r="C16" s="170"/>
      <c r="D16" s="170" t="s">
        <v>358</v>
      </c>
      <c r="E16" s="171"/>
      <c r="F16" s="178">
        <f>'Input Dritt Grundlagen'!L19</f>
        <v>0</v>
      </c>
      <c r="G16" s="178">
        <f>'Input Dritt Grundlagen'!L20</f>
        <v>0</v>
      </c>
      <c r="H16" s="178">
        <f>'Input Dritt Grundlagen'!L21</f>
        <v>0</v>
      </c>
      <c r="I16" s="178">
        <f>'Input Dritt Grundlagen'!L22</f>
        <v>0</v>
      </c>
      <c r="J16" s="178">
        <f>'Input Dritt Grundlagen'!L23</f>
        <v>0</v>
      </c>
      <c r="K16" s="178">
        <f>'Input Dritt Grundlagen'!L24</f>
        <v>0</v>
      </c>
      <c r="L16" s="178">
        <f>'Input Dritt Grundlagen'!L25</f>
        <v>0</v>
      </c>
      <c r="M16" s="178">
        <f>'Input Dritt Grundlagen'!L26</f>
        <v>0</v>
      </c>
      <c r="N16" s="178">
        <f>'Input Dritt Grundlagen'!L27</f>
        <v>0</v>
      </c>
      <c r="O16" s="178">
        <f>'Input Dritt Grundlagen'!L28</f>
        <v>0</v>
      </c>
      <c r="P16" s="178">
        <f>'Input Dritt Grundlagen'!L29</f>
        <v>0</v>
      </c>
      <c r="Q16" s="178">
        <f>'Input Dritt Grundlagen'!L30</f>
        <v>0</v>
      </c>
      <c r="R16" s="178">
        <f>'Input Dritt Grundlagen'!L31</f>
        <v>0</v>
      </c>
      <c r="S16" s="178">
        <f>'Input Dritt Grundlagen'!L32</f>
        <v>0</v>
      </c>
      <c r="T16" s="178">
        <f>'Input Dritt Grundlagen'!L33</f>
        <v>0</v>
      </c>
      <c r="U16" s="178">
        <f>'Input Dritt Grundlagen'!L34</f>
        <v>0</v>
      </c>
      <c r="V16" s="178">
        <f>'Input Dritt Grundlagen'!L35</f>
        <v>0</v>
      </c>
      <c r="W16" s="178">
        <f>'Input Dritt Grundlagen'!L36</f>
        <v>0</v>
      </c>
      <c r="X16" s="178">
        <f>'Input Dritt Grundlagen'!L37</f>
        <v>0</v>
      </c>
      <c r="Y16" s="178">
        <f>'Input Dritt Grundlagen'!L38</f>
        <v>0</v>
      </c>
      <c r="Z16" s="178">
        <f>'Input Dritt Grundlagen'!L39</f>
        <v>0</v>
      </c>
      <c r="AA16" s="178">
        <f>'Input Dritt Grundlagen'!L40</f>
        <v>0</v>
      </c>
      <c r="AB16" s="178">
        <f>'Input Dritt Grundlagen'!L41</f>
        <v>0</v>
      </c>
      <c r="AC16" s="178">
        <f>'Input Dritt Grundlagen'!L42</f>
        <v>0</v>
      </c>
      <c r="AD16" s="178">
        <f>'Input Dritt Grundlagen'!L43</f>
        <v>0</v>
      </c>
      <c r="AE16" s="178">
        <f>'Input Dritt Grundlagen'!L44</f>
        <v>0</v>
      </c>
      <c r="AF16" s="178">
        <f>'Input Dritt Grundlagen'!L45</f>
        <v>0</v>
      </c>
      <c r="AG16" s="178">
        <f>'Input Dritt Grundlagen'!L46</f>
        <v>0</v>
      </c>
      <c r="AH16" s="178">
        <f>'Input Dritt Grundlagen'!L47</f>
        <v>0</v>
      </c>
      <c r="AI16" s="178">
        <f>'Input Dritt Grundlagen'!L48</f>
        <v>0</v>
      </c>
      <c r="AJ16" s="177"/>
      <c r="AK16" s="177"/>
      <c r="AL16" s="177"/>
      <c r="AM16" s="177"/>
      <c r="AN16" s="177"/>
      <c r="AO16" s="177"/>
      <c r="AP16" s="177"/>
      <c r="AQ16" s="177"/>
    </row>
    <row r="17" spans="3:46" ht="13" x14ac:dyDescent="0.3">
      <c r="C17" s="80"/>
      <c r="D17" s="18"/>
      <c r="E17" s="18"/>
      <c r="F17" s="18"/>
      <c r="G17" s="18"/>
      <c r="H17" s="90"/>
      <c r="I17" s="18"/>
      <c r="J17" s="18"/>
      <c r="K17" s="18"/>
      <c r="L17" s="18"/>
      <c r="M17" s="18"/>
    </row>
    <row r="18" spans="3:46" x14ac:dyDescent="0.25">
      <c r="C18" s="402" t="s">
        <v>359</v>
      </c>
      <c r="D18" s="399"/>
      <c r="E18" s="399"/>
      <c r="F18" s="18"/>
      <c r="G18" s="18"/>
      <c r="H18" s="18"/>
    </row>
    <row r="19" spans="3:46" x14ac:dyDescent="0.25">
      <c r="C19" s="399"/>
      <c r="D19" s="399"/>
      <c r="E19" s="399"/>
      <c r="AJ19" s="18"/>
      <c r="AK19" s="18"/>
      <c r="AL19" s="18"/>
      <c r="AM19" s="18"/>
      <c r="AN19" s="18"/>
      <c r="AO19" s="18"/>
      <c r="AP19" s="18"/>
      <c r="AQ19" s="18"/>
      <c r="AR19" s="18"/>
      <c r="AS19" s="18"/>
      <c r="AT19" s="18"/>
    </row>
    <row r="20" spans="3:46" x14ac:dyDescent="0.25">
      <c r="C20" s="399"/>
      <c r="D20" s="399"/>
      <c r="E20" s="399"/>
    </row>
    <row r="21" spans="3:46" ht="13" x14ac:dyDescent="0.3">
      <c r="C21" s="370"/>
      <c r="D21" s="370"/>
      <c r="E21" s="370"/>
      <c r="F21" s="168">
        <f>((F10*'Annahmen u Setzungen Grundlagen'!$D$25*'Annahmen u Setzungen Grundlagen'!$D$17*'Annahmen u Setzungen Grundlagen'!$D$200*'Annahmen u Setzungen Grundlagen'!$D$198)/'Annahmen u Setzungen Grundlagen'!$D$202)+((F11*'Annahmen u Setzungen Grundlagen'!$D$25*'Annahmen u Setzungen Grundlagen'!$D$17*'Annahmen u Setzungen Grundlagen'!$D$200*'Annahmen u Setzungen Grundlagen'!$D$198)/'Annahmen u Setzungen Grundlagen'!$D$202)</f>
        <v>0</v>
      </c>
      <c r="G21" s="168">
        <f>((G10*'Annahmen u Setzungen Grundlagen'!$D$25*'Annahmen u Setzungen Grundlagen'!$D$17*'Annahmen u Setzungen Grundlagen'!$D$200*'Annahmen u Setzungen Grundlagen'!$D$198)/'Annahmen u Setzungen Grundlagen'!$D$202)+((G11*'Annahmen u Setzungen Grundlagen'!$D$25*'Annahmen u Setzungen Grundlagen'!$D$17*'Annahmen u Setzungen Grundlagen'!$D$200*'Annahmen u Setzungen Grundlagen'!$D$198)/'Annahmen u Setzungen Grundlagen'!$D$202)</f>
        <v>0</v>
      </c>
      <c r="H21" s="168">
        <f>((H10*'Annahmen u Setzungen Grundlagen'!$D$25*'Annahmen u Setzungen Grundlagen'!$D$17*'Annahmen u Setzungen Grundlagen'!$D$200*'Annahmen u Setzungen Grundlagen'!$D$198)/'Annahmen u Setzungen Grundlagen'!$D$202)+((H11*'Annahmen u Setzungen Grundlagen'!$D$25*'Annahmen u Setzungen Grundlagen'!$D$17*'Annahmen u Setzungen Grundlagen'!$D$200*'Annahmen u Setzungen Grundlagen'!$D$198)/'Annahmen u Setzungen Grundlagen'!$D$202)</f>
        <v>0</v>
      </c>
      <c r="I21" s="168">
        <f>((I10*'Annahmen u Setzungen Grundlagen'!$D$25*'Annahmen u Setzungen Grundlagen'!$D$17*'Annahmen u Setzungen Grundlagen'!$D$200*'Annahmen u Setzungen Grundlagen'!$D$198)/'Annahmen u Setzungen Grundlagen'!$D$202)+((I11*'Annahmen u Setzungen Grundlagen'!$D$25*'Annahmen u Setzungen Grundlagen'!$D$17*'Annahmen u Setzungen Grundlagen'!$D$200*'Annahmen u Setzungen Grundlagen'!$D$198)/'Annahmen u Setzungen Grundlagen'!$D$202)</f>
        <v>0</v>
      </c>
      <c r="J21" s="168">
        <f>((J10*'Annahmen u Setzungen Grundlagen'!$D$25*'Annahmen u Setzungen Grundlagen'!$D$17*'Annahmen u Setzungen Grundlagen'!$D$200*'Annahmen u Setzungen Grundlagen'!$D$198)/'Annahmen u Setzungen Grundlagen'!$D$202)+((J11*'Annahmen u Setzungen Grundlagen'!$D$25*'Annahmen u Setzungen Grundlagen'!$D$17*'Annahmen u Setzungen Grundlagen'!$D$200*'Annahmen u Setzungen Grundlagen'!$D$198)/'Annahmen u Setzungen Grundlagen'!$D$202)</f>
        <v>0</v>
      </c>
      <c r="K21" s="168">
        <f>((K10*'Annahmen u Setzungen Grundlagen'!$D$25*'Annahmen u Setzungen Grundlagen'!$D$17*'Annahmen u Setzungen Grundlagen'!$D$200*'Annahmen u Setzungen Grundlagen'!$D$198)/'Annahmen u Setzungen Grundlagen'!$D$202)+((K11*'Annahmen u Setzungen Grundlagen'!$D$25*'Annahmen u Setzungen Grundlagen'!$D$17*'Annahmen u Setzungen Grundlagen'!$D$200*'Annahmen u Setzungen Grundlagen'!$D$198)/'Annahmen u Setzungen Grundlagen'!$D$202)</f>
        <v>0</v>
      </c>
      <c r="L21" s="168">
        <f>((L10*'Annahmen u Setzungen Grundlagen'!$D$25*'Annahmen u Setzungen Grundlagen'!$D$17*'Annahmen u Setzungen Grundlagen'!$D$200*'Annahmen u Setzungen Grundlagen'!$D$198)/'Annahmen u Setzungen Grundlagen'!$D$202)+((L11*'Annahmen u Setzungen Grundlagen'!$D$25*'Annahmen u Setzungen Grundlagen'!$D$17*'Annahmen u Setzungen Grundlagen'!$D$200*'Annahmen u Setzungen Grundlagen'!$D$198)/'Annahmen u Setzungen Grundlagen'!$D$202)</f>
        <v>0</v>
      </c>
      <c r="M21" s="168">
        <f>((M10*'Annahmen u Setzungen Grundlagen'!$D$25*'Annahmen u Setzungen Grundlagen'!$D$17*'Annahmen u Setzungen Grundlagen'!$D$200*'Annahmen u Setzungen Grundlagen'!$D$198)/'Annahmen u Setzungen Grundlagen'!$D$202)+((M11*'Annahmen u Setzungen Grundlagen'!$D$25*'Annahmen u Setzungen Grundlagen'!$D$17*'Annahmen u Setzungen Grundlagen'!$D$200*'Annahmen u Setzungen Grundlagen'!$D$198)/'Annahmen u Setzungen Grundlagen'!$D$202)</f>
        <v>0</v>
      </c>
      <c r="N21" s="168">
        <f>((N10*'Annahmen u Setzungen Grundlagen'!$D$25*'Annahmen u Setzungen Grundlagen'!$D$17*'Annahmen u Setzungen Grundlagen'!$D$200*'Annahmen u Setzungen Grundlagen'!$D$198)/'Annahmen u Setzungen Grundlagen'!$D$202)+((N11*'Annahmen u Setzungen Grundlagen'!$D$25*'Annahmen u Setzungen Grundlagen'!$D$17*'Annahmen u Setzungen Grundlagen'!$D$200*'Annahmen u Setzungen Grundlagen'!$D$198)/'Annahmen u Setzungen Grundlagen'!$D$202)</f>
        <v>0</v>
      </c>
      <c r="O21" s="168">
        <f>((O10*'Annahmen u Setzungen Grundlagen'!$D$25*'Annahmen u Setzungen Grundlagen'!$D$17*'Annahmen u Setzungen Grundlagen'!$D$200*'Annahmen u Setzungen Grundlagen'!$D$198)/'Annahmen u Setzungen Grundlagen'!$D$202)+((O11*'Annahmen u Setzungen Grundlagen'!$D$25*'Annahmen u Setzungen Grundlagen'!$D$17*'Annahmen u Setzungen Grundlagen'!$D$200*'Annahmen u Setzungen Grundlagen'!$D$198)/'Annahmen u Setzungen Grundlagen'!$D$202)</f>
        <v>0</v>
      </c>
      <c r="P21" s="168">
        <f>((P10*'Annahmen u Setzungen Grundlagen'!$D$25*'Annahmen u Setzungen Grundlagen'!$D$17*'Annahmen u Setzungen Grundlagen'!$D$200*'Annahmen u Setzungen Grundlagen'!$D$198)/'Annahmen u Setzungen Grundlagen'!$D$202)+((P11*'Annahmen u Setzungen Grundlagen'!$D$25*'Annahmen u Setzungen Grundlagen'!$D$17*'Annahmen u Setzungen Grundlagen'!$D$200*'Annahmen u Setzungen Grundlagen'!$D$198)/'Annahmen u Setzungen Grundlagen'!$D$202)</f>
        <v>0</v>
      </c>
      <c r="Q21" s="168">
        <f>((Q10*'Annahmen u Setzungen Grundlagen'!$D$25*'Annahmen u Setzungen Grundlagen'!$D$17*'Annahmen u Setzungen Grundlagen'!$D$200*'Annahmen u Setzungen Grundlagen'!$D$198)/'Annahmen u Setzungen Grundlagen'!$D$202)+((Q11*'Annahmen u Setzungen Grundlagen'!$D$25*'Annahmen u Setzungen Grundlagen'!$D$17*'Annahmen u Setzungen Grundlagen'!$D$200*'Annahmen u Setzungen Grundlagen'!$D$198)/'Annahmen u Setzungen Grundlagen'!$D$202)</f>
        <v>0</v>
      </c>
      <c r="R21" s="168">
        <f>((R10*'Annahmen u Setzungen Grundlagen'!$D$25*'Annahmen u Setzungen Grundlagen'!$D$17*'Annahmen u Setzungen Grundlagen'!$D$200*'Annahmen u Setzungen Grundlagen'!$D$198)/'Annahmen u Setzungen Grundlagen'!$D$202)+((R11*'Annahmen u Setzungen Grundlagen'!$D$25*'Annahmen u Setzungen Grundlagen'!$D$17*'Annahmen u Setzungen Grundlagen'!$D$200*'Annahmen u Setzungen Grundlagen'!$D$198)/'Annahmen u Setzungen Grundlagen'!$D$202)</f>
        <v>0</v>
      </c>
      <c r="S21" s="168">
        <f>((S10*'Annahmen u Setzungen Grundlagen'!$D$25*'Annahmen u Setzungen Grundlagen'!$D$17*'Annahmen u Setzungen Grundlagen'!$D$200*'Annahmen u Setzungen Grundlagen'!$D$198)/'Annahmen u Setzungen Grundlagen'!$D$202)+((S11*'Annahmen u Setzungen Grundlagen'!$D$25*'Annahmen u Setzungen Grundlagen'!$D$17*'Annahmen u Setzungen Grundlagen'!$D$200*'Annahmen u Setzungen Grundlagen'!$D$198)/'Annahmen u Setzungen Grundlagen'!$D$202)</f>
        <v>0</v>
      </c>
      <c r="T21" s="168">
        <f>((T10*'Annahmen u Setzungen Grundlagen'!$D$25*'Annahmen u Setzungen Grundlagen'!$D$17*'Annahmen u Setzungen Grundlagen'!$D$200*'Annahmen u Setzungen Grundlagen'!$D$198)/'Annahmen u Setzungen Grundlagen'!$D$202)+((T11*'Annahmen u Setzungen Grundlagen'!$D$25*'Annahmen u Setzungen Grundlagen'!$D$17*'Annahmen u Setzungen Grundlagen'!$D$200*'Annahmen u Setzungen Grundlagen'!$D$198)/'Annahmen u Setzungen Grundlagen'!$D$202)</f>
        <v>0</v>
      </c>
      <c r="U21" s="168">
        <f>((U10*'Annahmen u Setzungen Grundlagen'!$D$25*'Annahmen u Setzungen Grundlagen'!$D$17*'Annahmen u Setzungen Grundlagen'!$D$200*'Annahmen u Setzungen Grundlagen'!$D$198)/'Annahmen u Setzungen Grundlagen'!$D$202)+((U11*'Annahmen u Setzungen Grundlagen'!$D$25*'Annahmen u Setzungen Grundlagen'!$D$17*'Annahmen u Setzungen Grundlagen'!$D$200*'Annahmen u Setzungen Grundlagen'!$D$198)/'Annahmen u Setzungen Grundlagen'!$D$202)</f>
        <v>0</v>
      </c>
      <c r="V21" s="168">
        <f>((V10*'Annahmen u Setzungen Grundlagen'!$D$25*'Annahmen u Setzungen Grundlagen'!$D$17*'Annahmen u Setzungen Grundlagen'!$D$200*'Annahmen u Setzungen Grundlagen'!$D$198)/'Annahmen u Setzungen Grundlagen'!$D$202)+((V11*'Annahmen u Setzungen Grundlagen'!$D$25*'Annahmen u Setzungen Grundlagen'!$D$17*'Annahmen u Setzungen Grundlagen'!$D$200*'Annahmen u Setzungen Grundlagen'!$D$198)/'Annahmen u Setzungen Grundlagen'!$D$202)</f>
        <v>0</v>
      </c>
      <c r="W21" s="168">
        <f>((W10*'Annahmen u Setzungen Grundlagen'!$D$25*'Annahmen u Setzungen Grundlagen'!$D$17*'Annahmen u Setzungen Grundlagen'!$D$200*'Annahmen u Setzungen Grundlagen'!$D$198)/'Annahmen u Setzungen Grundlagen'!$D$202)+((W11*'Annahmen u Setzungen Grundlagen'!$D$25*'Annahmen u Setzungen Grundlagen'!$D$17*'Annahmen u Setzungen Grundlagen'!$D$200*'Annahmen u Setzungen Grundlagen'!$D$198)/'Annahmen u Setzungen Grundlagen'!$D$202)</f>
        <v>0</v>
      </c>
      <c r="X21" s="168">
        <f>((X10*'Annahmen u Setzungen Grundlagen'!$D$25*'Annahmen u Setzungen Grundlagen'!$D$17*'Annahmen u Setzungen Grundlagen'!$D$200*'Annahmen u Setzungen Grundlagen'!$D$198)/'Annahmen u Setzungen Grundlagen'!$D$202)+((X11*'Annahmen u Setzungen Grundlagen'!$D$25*'Annahmen u Setzungen Grundlagen'!$D$17*'Annahmen u Setzungen Grundlagen'!$D$200*'Annahmen u Setzungen Grundlagen'!$D$198)/'Annahmen u Setzungen Grundlagen'!$D$202)</f>
        <v>0</v>
      </c>
      <c r="Y21" s="168">
        <f>((Y10*'Annahmen u Setzungen Grundlagen'!$D$25*'Annahmen u Setzungen Grundlagen'!$D$17*'Annahmen u Setzungen Grundlagen'!$D$200*'Annahmen u Setzungen Grundlagen'!$D$198)/'Annahmen u Setzungen Grundlagen'!$D$202)+((Y11*'Annahmen u Setzungen Grundlagen'!$D$25*'Annahmen u Setzungen Grundlagen'!$D$17*'Annahmen u Setzungen Grundlagen'!$D$200*'Annahmen u Setzungen Grundlagen'!$D$198)/'Annahmen u Setzungen Grundlagen'!$D$202)</f>
        <v>0</v>
      </c>
      <c r="Z21" s="168">
        <f>((Z10*'Annahmen u Setzungen Grundlagen'!$D$25*'Annahmen u Setzungen Grundlagen'!$D$17*'Annahmen u Setzungen Grundlagen'!$D$200*'Annahmen u Setzungen Grundlagen'!$D$198)/'Annahmen u Setzungen Grundlagen'!$D$202)+((Z11*'Annahmen u Setzungen Grundlagen'!$D$25*'Annahmen u Setzungen Grundlagen'!$D$17*'Annahmen u Setzungen Grundlagen'!$D$200*'Annahmen u Setzungen Grundlagen'!$D$198)/'Annahmen u Setzungen Grundlagen'!$D$202)</f>
        <v>0</v>
      </c>
      <c r="AA21" s="168">
        <f>((AA10*'Annahmen u Setzungen Grundlagen'!$D$25*'Annahmen u Setzungen Grundlagen'!$D$17*'Annahmen u Setzungen Grundlagen'!$D$200*'Annahmen u Setzungen Grundlagen'!$D$198)/'Annahmen u Setzungen Grundlagen'!$D$202)+((AA11*'Annahmen u Setzungen Grundlagen'!$D$25*'Annahmen u Setzungen Grundlagen'!$D$17*'Annahmen u Setzungen Grundlagen'!$D$200*'Annahmen u Setzungen Grundlagen'!$D$198)/'Annahmen u Setzungen Grundlagen'!$D$202)</f>
        <v>0</v>
      </c>
      <c r="AB21" s="168">
        <f>((AB10*'Annahmen u Setzungen Grundlagen'!$D$25*'Annahmen u Setzungen Grundlagen'!$D$17*'Annahmen u Setzungen Grundlagen'!$D$200*'Annahmen u Setzungen Grundlagen'!$D$198)/'Annahmen u Setzungen Grundlagen'!$D$202)+((AB11*'Annahmen u Setzungen Grundlagen'!$D$25*'Annahmen u Setzungen Grundlagen'!$D$17*'Annahmen u Setzungen Grundlagen'!$D$200*'Annahmen u Setzungen Grundlagen'!$D$198)/'Annahmen u Setzungen Grundlagen'!$D$202)</f>
        <v>0</v>
      </c>
      <c r="AC21" s="168">
        <f>((AC10*'Annahmen u Setzungen Grundlagen'!$D$25*'Annahmen u Setzungen Grundlagen'!$D$17*'Annahmen u Setzungen Grundlagen'!$D$200*'Annahmen u Setzungen Grundlagen'!$D$198)/'Annahmen u Setzungen Grundlagen'!$D$202)+((AC11*'Annahmen u Setzungen Grundlagen'!$D$25*'Annahmen u Setzungen Grundlagen'!$D$17*'Annahmen u Setzungen Grundlagen'!$D$200*'Annahmen u Setzungen Grundlagen'!$D$198)/'Annahmen u Setzungen Grundlagen'!$D$202)</f>
        <v>0</v>
      </c>
      <c r="AD21" s="168">
        <f>((AD10*'Annahmen u Setzungen Grundlagen'!$D$25*'Annahmen u Setzungen Grundlagen'!$D$17*'Annahmen u Setzungen Grundlagen'!$D$200*'Annahmen u Setzungen Grundlagen'!$D$198)/'Annahmen u Setzungen Grundlagen'!$D$202)+((AD11*'Annahmen u Setzungen Grundlagen'!$D$25*'Annahmen u Setzungen Grundlagen'!$D$17*'Annahmen u Setzungen Grundlagen'!$D$200*'Annahmen u Setzungen Grundlagen'!$D$198)/'Annahmen u Setzungen Grundlagen'!$D$202)</f>
        <v>0</v>
      </c>
      <c r="AE21" s="179">
        <f>((AE10*'Annahmen u Setzungen Grundlagen'!$D$25*'Annahmen u Setzungen Grundlagen'!$D$17*'Annahmen u Setzungen Grundlagen'!$D$200*'Annahmen u Setzungen Grundlagen'!$D$198)/'Annahmen u Setzungen Grundlagen'!$D$202)+((AE11*'Annahmen u Setzungen Grundlagen'!$D$25*'Annahmen u Setzungen Grundlagen'!$D$17*'Annahmen u Setzungen Grundlagen'!$D$200*'Annahmen u Setzungen Grundlagen'!$D$198)/'Annahmen u Setzungen Grundlagen'!$D$202)</f>
        <v>0</v>
      </c>
      <c r="AF21" s="179">
        <f>((AF10*'Annahmen u Setzungen Grundlagen'!$D$25*'Annahmen u Setzungen Grundlagen'!$D$17*'Annahmen u Setzungen Grundlagen'!$D$200*'Annahmen u Setzungen Grundlagen'!$D$198)/'Annahmen u Setzungen Grundlagen'!$D$202)+((AF11*'Annahmen u Setzungen Grundlagen'!$D$25*'Annahmen u Setzungen Grundlagen'!$D$17*'Annahmen u Setzungen Grundlagen'!$D$200*'Annahmen u Setzungen Grundlagen'!$D$198)/'Annahmen u Setzungen Grundlagen'!$D$202)</f>
        <v>0</v>
      </c>
      <c r="AG21" s="179">
        <f>((AG10*'Annahmen u Setzungen Grundlagen'!$D$25*'Annahmen u Setzungen Grundlagen'!$D$17*'Annahmen u Setzungen Grundlagen'!$D$200*'Annahmen u Setzungen Grundlagen'!$D$198)/'Annahmen u Setzungen Grundlagen'!$D$202)+((AG11*'Annahmen u Setzungen Grundlagen'!$D$25*'Annahmen u Setzungen Grundlagen'!$D$17*'Annahmen u Setzungen Grundlagen'!$D$200*'Annahmen u Setzungen Grundlagen'!$D$198)/'Annahmen u Setzungen Grundlagen'!$D$202)</f>
        <v>0</v>
      </c>
      <c r="AH21" s="179">
        <f>((AH10*'Annahmen u Setzungen Grundlagen'!$D$25*'Annahmen u Setzungen Grundlagen'!$D$17*'Annahmen u Setzungen Grundlagen'!$D$200*'Annahmen u Setzungen Grundlagen'!$D$198)/'Annahmen u Setzungen Grundlagen'!$D$202)+((AH11*'Annahmen u Setzungen Grundlagen'!$D$25*'Annahmen u Setzungen Grundlagen'!$D$17*'Annahmen u Setzungen Grundlagen'!$D$200*'Annahmen u Setzungen Grundlagen'!$D$198)/'Annahmen u Setzungen Grundlagen'!$D$202)</f>
        <v>0</v>
      </c>
      <c r="AI21" s="179">
        <f>((AI10*'Annahmen u Setzungen Grundlagen'!$D$25*'Annahmen u Setzungen Grundlagen'!$D$17*'Annahmen u Setzungen Grundlagen'!$D$200*'Annahmen u Setzungen Grundlagen'!$D$198)/'Annahmen u Setzungen Grundlagen'!$D$202)+((AI11*'Annahmen u Setzungen Grundlagen'!$D$25*'Annahmen u Setzungen Grundlagen'!$D$17*'Annahmen u Setzungen Grundlagen'!$D$200*'Annahmen u Setzungen Grundlagen'!$D$198)/'Annahmen u Setzungen Grundlagen'!$D$202)</f>
        <v>0</v>
      </c>
    </row>
    <row r="24" spans="3:46" ht="13" x14ac:dyDescent="0.3">
      <c r="C24" s="399" t="s">
        <v>360</v>
      </c>
      <c r="D24" s="399"/>
      <c r="E24" s="399"/>
      <c r="F24" s="168">
        <f>SUM($F$25:F25)</f>
        <v>0</v>
      </c>
      <c r="G24" s="168">
        <f>SUM($F$25:G25)</f>
        <v>0</v>
      </c>
      <c r="H24" s="168">
        <f>SUM($F$25:H25)</f>
        <v>0</v>
      </c>
      <c r="I24" s="168">
        <f>SUM($F$25:I25)</f>
        <v>0</v>
      </c>
      <c r="J24" s="168">
        <f>SUM($F$25:J25)</f>
        <v>0</v>
      </c>
      <c r="K24" s="168">
        <f>SUM($F$25:K25)</f>
        <v>0</v>
      </c>
      <c r="L24" s="168">
        <f>SUM($F$25:L25)</f>
        <v>0</v>
      </c>
      <c r="M24" s="168">
        <f>SUM($F$25:M25)</f>
        <v>0</v>
      </c>
      <c r="N24" s="168">
        <f>SUM($F$25:N25)</f>
        <v>0</v>
      </c>
      <c r="O24" s="168">
        <f>SUM($F$25:O25)</f>
        <v>0</v>
      </c>
      <c r="P24" s="168">
        <f>SUM($F$25:P25)</f>
        <v>0</v>
      </c>
      <c r="Q24" s="168">
        <f>SUM($F$25:Q25)</f>
        <v>0</v>
      </c>
      <c r="R24" s="168">
        <f>SUM($F$25:R25)</f>
        <v>0</v>
      </c>
      <c r="S24" s="168">
        <f>SUM($F$25:S25)</f>
        <v>0</v>
      </c>
      <c r="T24" s="168">
        <f>SUM($F$25:T25)</f>
        <v>0</v>
      </c>
      <c r="U24" s="168">
        <f>SUM($F$25:U25)</f>
        <v>0</v>
      </c>
      <c r="V24" s="168">
        <f>SUM($F$25:V25)</f>
        <v>0</v>
      </c>
      <c r="W24" s="168">
        <f>SUM($F$25:W25)</f>
        <v>0</v>
      </c>
      <c r="X24" s="168">
        <f>SUM($F$25:X25)</f>
        <v>0</v>
      </c>
      <c r="Y24" s="168">
        <f>SUM($F$25:Y25)</f>
        <v>0</v>
      </c>
      <c r="Z24" s="168">
        <f>SUM($F$25:Z25)</f>
        <v>0</v>
      </c>
      <c r="AA24" s="168">
        <f>SUM($F$25:AA25)</f>
        <v>0</v>
      </c>
      <c r="AB24" s="168">
        <f>SUM($F$25:AB25)</f>
        <v>0</v>
      </c>
      <c r="AC24" s="168">
        <f>SUM($F$25:AC25)</f>
        <v>0</v>
      </c>
      <c r="AD24" s="168">
        <f>SUM($F$25:AD25)</f>
        <v>0</v>
      </c>
      <c r="AE24" s="179">
        <f>SUM($F$25:AE25)</f>
        <v>0</v>
      </c>
      <c r="AF24" s="179">
        <f>SUM($F$25:AF25)</f>
        <v>0</v>
      </c>
      <c r="AG24" s="179">
        <f>SUM($F$25:AG25)</f>
        <v>0</v>
      </c>
      <c r="AH24" s="179">
        <f>SUM($F$25:AH25)</f>
        <v>0</v>
      </c>
      <c r="AI24" s="179">
        <f>SUM($F$25:AI25)</f>
        <v>0</v>
      </c>
    </row>
    <row r="25" spans="3:46" hidden="1" x14ac:dyDescent="0.25">
      <c r="F25" s="1">
        <f>'Annahmen u Setzungen Grundlagen'!D50*'Annahmen u Setzungen Grundlagen'!$D$85</f>
        <v>0</v>
      </c>
      <c r="G25" s="1">
        <f>'Annahmen u Setzungen Grundlagen'!D51*'Annahmen u Setzungen Grundlagen'!$D$85</f>
        <v>0</v>
      </c>
      <c r="H25" s="1">
        <f>'Annahmen u Setzungen Grundlagen'!D52*'Annahmen u Setzungen Grundlagen'!$D$85</f>
        <v>0</v>
      </c>
      <c r="I25" s="1">
        <f>'Annahmen u Setzungen Grundlagen'!D53*'Annahmen u Setzungen Grundlagen'!$D$85</f>
        <v>0</v>
      </c>
      <c r="J25" s="1">
        <f>'Annahmen u Setzungen Grundlagen'!D54*'Annahmen u Setzungen Grundlagen'!$D$85</f>
        <v>0</v>
      </c>
      <c r="K25" s="1">
        <f>'Annahmen u Setzungen Grundlagen'!D55*'Annahmen u Setzungen Grundlagen'!$D$85</f>
        <v>0</v>
      </c>
      <c r="L25" s="1">
        <f>'Annahmen u Setzungen Grundlagen'!D56*'Annahmen u Setzungen Grundlagen'!$D$85</f>
        <v>0</v>
      </c>
      <c r="M25" s="1">
        <f>'Annahmen u Setzungen Grundlagen'!D57*'Annahmen u Setzungen Grundlagen'!$D$85</f>
        <v>0</v>
      </c>
      <c r="N25" s="1">
        <f>'Annahmen u Setzungen Grundlagen'!D58*'Annahmen u Setzungen Grundlagen'!$D$85</f>
        <v>0</v>
      </c>
      <c r="O25" s="1">
        <f>'Annahmen u Setzungen Grundlagen'!D59*'Annahmen u Setzungen Grundlagen'!$D$85</f>
        <v>0</v>
      </c>
      <c r="P25" s="1">
        <f>'Annahmen u Setzungen Grundlagen'!D60*'Annahmen u Setzungen Grundlagen'!$D$85</f>
        <v>0</v>
      </c>
      <c r="Q25" s="1">
        <f>'Annahmen u Setzungen Grundlagen'!D61*'Annahmen u Setzungen Grundlagen'!$D$85</f>
        <v>0</v>
      </c>
      <c r="R25" s="1">
        <f>'Annahmen u Setzungen Grundlagen'!D62*'Annahmen u Setzungen Grundlagen'!$D$85</f>
        <v>0</v>
      </c>
      <c r="S25" s="1">
        <f>'Annahmen u Setzungen Grundlagen'!D63*'Annahmen u Setzungen Grundlagen'!$D$85</f>
        <v>0</v>
      </c>
      <c r="T25" s="1">
        <f>'Annahmen u Setzungen Grundlagen'!D64*'Annahmen u Setzungen Grundlagen'!$D$85</f>
        <v>0</v>
      </c>
      <c r="U25" s="1">
        <f>'Annahmen u Setzungen Grundlagen'!D65*'Annahmen u Setzungen Grundlagen'!$D$85</f>
        <v>0</v>
      </c>
      <c r="V25" s="1">
        <f>'Annahmen u Setzungen Grundlagen'!D66*'Annahmen u Setzungen Grundlagen'!$D$85</f>
        <v>0</v>
      </c>
      <c r="W25" s="1">
        <f>'Annahmen u Setzungen Grundlagen'!D67*'Annahmen u Setzungen Grundlagen'!$D$85</f>
        <v>0</v>
      </c>
      <c r="X25" s="1">
        <f>'Annahmen u Setzungen Grundlagen'!D68*'Annahmen u Setzungen Grundlagen'!$D$85</f>
        <v>0</v>
      </c>
      <c r="Y25" s="1">
        <f>'Annahmen u Setzungen Grundlagen'!D69*'Annahmen u Setzungen Grundlagen'!$D$85</f>
        <v>0</v>
      </c>
      <c r="Z25" s="1">
        <f>'Annahmen u Setzungen Grundlagen'!D70*'Annahmen u Setzungen Grundlagen'!$D$85</f>
        <v>0</v>
      </c>
      <c r="AA25" s="1">
        <f>'Annahmen u Setzungen Grundlagen'!D71*'Annahmen u Setzungen Grundlagen'!$D$85</f>
        <v>0</v>
      </c>
      <c r="AB25" s="1">
        <f>'Annahmen u Setzungen Grundlagen'!D72*'Annahmen u Setzungen Grundlagen'!$D$85</f>
        <v>0</v>
      </c>
      <c r="AC25" s="1">
        <f>'Annahmen u Setzungen Grundlagen'!D73*'Annahmen u Setzungen Grundlagen'!$D$85</f>
        <v>0</v>
      </c>
      <c r="AD25" s="1">
        <f>'Annahmen u Setzungen Grundlagen'!D74*'Annahmen u Setzungen Grundlagen'!$D$85</f>
        <v>0</v>
      </c>
      <c r="AE25" s="1">
        <f>'Annahmen u Setzungen Grundlagen'!D75*'Annahmen u Setzungen Grundlagen'!$D$85</f>
        <v>0</v>
      </c>
      <c r="AF25" s="1">
        <f>'Annahmen u Setzungen Grundlagen'!D76*'Annahmen u Setzungen Grundlagen'!$D$85</f>
        <v>0</v>
      </c>
      <c r="AG25" s="1">
        <f>'Annahmen u Setzungen Grundlagen'!D77*'Annahmen u Setzungen Grundlagen'!$D$85</f>
        <v>0</v>
      </c>
      <c r="AH25" s="1">
        <f>'Annahmen u Setzungen Grundlagen'!D78*'Annahmen u Setzungen Grundlagen'!$D$85</f>
        <v>0</v>
      </c>
      <c r="AI25" s="1">
        <f>'Annahmen u Setzungen Grundlagen'!D79*'Annahmen u Setzungen Grundlagen'!$D$85</f>
        <v>0</v>
      </c>
      <c r="AJ25" s="1">
        <f>'Annahmen u Setzungen Grundlagen'!D80*'Annahmen u Setzungen Grundlagen'!$D$85</f>
        <v>0</v>
      </c>
    </row>
    <row r="26" spans="3:46" ht="13" x14ac:dyDescent="0.3">
      <c r="C26" s="403" t="s">
        <v>361</v>
      </c>
      <c r="D26" s="403"/>
      <c r="E26" s="403"/>
      <c r="F26" s="180">
        <f>(SUM($F$25:F25))/'Annahmen u Setzungen Grundlagen'!$D$85</f>
        <v>0</v>
      </c>
      <c r="G26" s="180">
        <f>(SUM($F$25:G25))/'Annahmen u Setzungen Grundlagen'!$D$85</f>
        <v>0</v>
      </c>
      <c r="H26" s="180">
        <f>(SUM($F$25:H25))/'Annahmen u Setzungen Grundlagen'!$D$85</f>
        <v>0</v>
      </c>
      <c r="I26" s="180">
        <f>(SUM($F$25:I25))/'Annahmen u Setzungen Grundlagen'!$D$85</f>
        <v>0</v>
      </c>
      <c r="J26" s="180">
        <f>(SUM($F$25:J25))/'Annahmen u Setzungen Grundlagen'!$D$85</f>
        <v>0</v>
      </c>
      <c r="K26" s="180">
        <f>(SUM($F$25:K25))/'Annahmen u Setzungen Grundlagen'!$D$85</f>
        <v>0</v>
      </c>
      <c r="L26" s="180">
        <f>(SUM($F$25:L25))/'Annahmen u Setzungen Grundlagen'!$D$85</f>
        <v>0</v>
      </c>
      <c r="M26" s="180">
        <f>(SUM($F$25:M25))/'Annahmen u Setzungen Grundlagen'!$D$85</f>
        <v>0</v>
      </c>
      <c r="N26" s="180">
        <f>(SUM($F$25:N25))/'Annahmen u Setzungen Grundlagen'!$D$85</f>
        <v>0</v>
      </c>
      <c r="O26" s="180">
        <f>(SUM($F$25:O25))/'Annahmen u Setzungen Grundlagen'!$D$85</f>
        <v>0</v>
      </c>
      <c r="P26" s="180">
        <f>(SUM($F$25:P25))/'Annahmen u Setzungen Grundlagen'!$D$85</f>
        <v>0</v>
      </c>
      <c r="Q26" s="180">
        <f>(SUM($F$25:Q25))/'Annahmen u Setzungen Grundlagen'!$D$85</f>
        <v>0</v>
      </c>
      <c r="R26" s="180">
        <f>(SUM($F$25:R25))/'Annahmen u Setzungen Grundlagen'!$D$85</f>
        <v>0</v>
      </c>
      <c r="S26" s="180">
        <f>(SUM($F$25:S25))/'Annahmen u Setzungen Grundlagen'!$D$85</f>
        <v>0</v>
      </c>
      <c r="T26" s="180">
        <f>(SUM($F$25:T25))/'Annahmen u Setzungen Grundlagen'!$D$85</f>
        <v>0</v>
      </c>
      <c r="U26" s="180">
        <f>(SUM($F$25:U25))/'Annahmen u Setzungen Grundlagen'!$D$85</f>
        <v>0</v>
      </c>
      <c r="V26" s="180">
        <f>(SUM($F$25:V25))/'Annahmen u Setzungen Grundlagen'!$D$85</f>
        <v>0</v>
      </c>
      <c r="W26" s="180">
        <f>(SUM($F$25:W25))/'Annahmen u Setzungen Grundlagen'!$D$85</f>
        <v>0</v>
      </c>
      <c r="X26" s="180">
        <f>(SUM($F$25:X25))/'Annahmen u Setzungen Grundlagen'!$D$85</f>
        <v>0</v>
      </c>
      <c r="Y26" s="180">
        <f>(SUM($F$25:Y25))/'Annahmen u Setzungen Grundlagen'!$D$85</f>
        <v>0</v>
      </c>
      <c r="Z26" s="180">
        <f>(SUM($F$25:Z25))/'Annahmen u Setzungen Grundlagen'!$D$85</f>
        <v>0</v>
      </c>
      <c r="AA26" s="180">
        <f>(SUM($F$25:AA25))/'Annahmen u Setzungen Grundlagen'!$D$85</f>
        <v>0</v>
      </c>
      <c r="AB26" s="180">
        <f>(SUM($F$25:AB25))/'Annahmen u Setzungen Grundlagen'!$D$85</f>
        <v>0</v>
      </c>
      <c r="AC26" s="180">
        <f>(SUM($F$25:AC25))/'Annahmen u Setzungen Grundlagen'!$D$85</f>
        <v>0</v>
      </c>
      <c r="AD26" s="180">
        <f>(SUM($F$25:AD25))/'Annahmen u Setzungen Grundlagen'!$D$85</f>
        <v>0</v>
      </c>
    </row>
    <row r="28" spans="3:46" x14ac:dyDescent="0.25">
      <c r="C28" s="399" t="s">
        <v>362</v>
      </c>
      <c r="D28" s="399"/>
      <c r="E28" s="399"/>
    </row>
    <row r="29" spans="3:46" ht="13" x14ac:dyDescent="0.3">
      <c r="C29" s="399"/>
      <c r="D29" s="399"/>
      <c r="E29" s="399"/>
      <c r="F29" s="168">
        <f>SUM($F$30:F30)</f>
        <v>0</v>
      </c>
      <c r="G29" s="168">
        <f>SUM($F$30:G30)</f>
        <v>0</v>
      </c>
      <c r="H29" s="168">
        <f>SUM($F$30:H30)</f>
        <v>0</v>
      </c>
      <c r="I29" s="168">
        <f>SUM($F$30:I30)</f>
        <v>0</v>
      </c>
      <c r="J29" s="168">
        <f>SUM($F$30:J30)</f>
        <v>0</v>
      </c>
      <c r="K29" s="168">
        <f>SUM($F$30:K30)</f>
        <v>0</v>
      </c>
      <c r="L29" s="168">
        <f>SUM($F$30:L30)</f>
        <v>0</v>
      </c>
      <c r="M29" s="168">
        <f>SUM($F$30:M30)</f>
        <v>0</v>
      </c>
      <c r="N29" s="168">
        <f>SUM($F$30:N30)</f>
        <v>0</v>
      </c>
      <c r="O29" s="168">
        <f>SUM($F$30:O30)</f>
        <v>0</v>
      </c>
      <c r="P29" s="168">
        <f>SUM($F$30:P30)</f>
        <v>0</v>
      </c>
      <c r="Q29" s="168">
        <f>SUM($F$30:Q30)</f>
        <v>0</v>
      </c>
      <c r="R29" s="168">
        <f>SUM($F$30:R30)</f>
        <v>0</v>
      </c>
      <c r="S29" s="168">
        <f>SUM($F$30:S30)</f>
        <v>0</v>
      </c>
      <c r="T29" s="168">
        <f>SUM($F$30:T30)</f>
        <v>0</v>
      </c>
      <c r="U29" s="168">
        <f>SUM($F$30:U30)</f>
        <v>0</v>
      </c>
      <c r="V29" s="168">
        <f>SUM($F$30:V30)</f>
        <v>0</v>
      </c>
      <c r="W29" s="168">
        <f>SUM($F$30:W30)</f>
        <v>0</v>
      </c>
      <c r="X29" s="168">
        <f>SUM($F$30:X30)</f>
        <v>0</v>
      </c>
      <c r="Y29" s="168">
        <f>SUM($F$30:Y30)</f>
        <v>0</v>
      </c>
      <c r="Z29" s="168">
        <f>SUM($F$30:Z30)</f>
        <v>0</v>
      </c>
      <c r="AA29" s="168">
        <f>SUM($F$30:AA30)</f>
        <v>0</v>
      </c>
      <c r="AB29" s="168">
        <f>SUM($F$30:AB30)</f>
        <v>0</v>
      </c>
      <c r="AC29" s="168">
        <f>SUM($F$30:AC30)</f>
        <v>0</v>
      </c>
      <c r="AD29" s="168">
        <f>SUM($F$30:AD30)</f>
        <v>0</v>
      </c>
      <c r="AE29" s="181">
        <f>SUM($F$30:AE30)</f>
        <v>0</v>
      </c>
      <c r="AF29" s="181">
        <f>SUM($F$30:AF30)</f>
        <v>0</v>
      </c>
      <c r="AG29" s="181">
        <f>SUM($F$30:AG30)</f>
        <v>0</v>
      </c>
      <c r="AH29" s="181">
        <f>SUM($F$30:AH30)</f>
        <v>0</v>
      </c>
      <c r="AI29" s="181">
        <f>SUM($F$30:AI30)</f>
        <v>0</v>
      </c>
      <c r="AJ29" s="181">
        <f>SUM($F$30:AJ30)</f>
        <v>0</v>
      </c>
    </row>
    <row r="30" spans="3:46" ht="13" x14ac:dyDescent="0.3">
      <c r="C30" s="182"/>
      <c r="D30" s="183" t="s">
        <v>363</v>
      </c>
      <c r="E30" s="182"/>
      <c r="F30" s="180">
        <f>('Annahmen u Setzungen Grundlagen'!$D$169*'Input Lehre Grundlagen'!E11*'Annahmen u Setzungen Grundlagen'!$D$173*'Annahmen u Setzungen Anwendung'!$D$175)+('Annahmen u Setzungen Grundlagen'!$D$171*'Input Lehre Grundlagen'!E11*'Annahmen u Setzungen Grundlagen'!$D$173*'Annahmen u Setzungen Anwendung'!$D$175)</f>
        <v>0</v>
      </c>
      <c r="G30" s="180">
        <f>('Annahmen u Setzungen Grundlagen'!$D$169*'Input Lehre Grundlagen'!E12*'Annahmen u Setzungen Grundlagen'!$D$173*'Annahmen u Setzungen Anwendung'!$D$175)+('Annahmen u Setzungen Grundlagen'!$D$171*'Input Lehre Grundlagen'!E12*'Annahmen u Setzungen Grundlagen'!$D$173*'Annahmen u Setzungen Anwendung'!$D$175)</f>
        <v>0</v>
      </c>
      <c r="H30" s="180">
        <f>('Annahmen u Setzungen Grundlagen'!$D$169*'Input Lehre Grundlagen'!E13*'Annahmen u Setzungen Grundlagen'!$D$173*'Annahmen u Setzungen Anwendung'!$D$175)+('Annahmen u Setzungen Grundlagen'!$D$171*'Input Lehre Grundlagen'!E13*'Annahmen u Setzungen Grundlagen'!$D$173*'Annahmen u Setzungen Anwendung'!$D$175)</f>
        <v>0</v>
      </c>
      <c r="I30" s="180">
        <f>('Annahmen u Setzungen Grundlagen'!$D$169*'Input Lehre Grundlagen'!E14*'Annahmen u Setzungen Grundlagen'!$D$173*'Annahmen u Setzungen Anwendung'!$D$175)+('Annahmen u Setzungen Grundlagen'!$D$171*'Input Lehre Grundlagen'!E14*'Annahmen u Setzungen Grundlagen'!$D$173*'Annahmen u Setzungen Anwendung'!$D$175)</f>
        <v>0</v>
      </c>
      <c r="J30" s="180">
        <f>('Annahmen u Setzungen Grundlagen'!$D$169*'Input Lehre Grundlagen'!E15*'Annahmen u Setzungen Grundlagen'!$D$173*'Annahmen u Setzungen Anwendung'!$D$175)+('Annahmen u Setzungen Grundlagen'!$D$171*'Input Lehre Grundlagen'!E15*'Annahmen u Setzungen Grundlagen'!$D$173*'Annahmen u Setzungen Anwendung'!$D$175)</f>
        <v>0</v>
      </c>
      <c r="K30" s="180">
        <f>('Annahmen u Setzungen Grundlagen'!$D$169*'Input Lehre Grundlagen'!E16*'Annahmen u Setzungen Grundlagen'!$D$173*'Annahmen u Setzungen Anwendung'!$D$175)+('Annahmen u Setzungen Grundlagen'!$D$171*'Input Lehre Grundlagen'!E16*'Annahmen u Setzungen Grundlagen'!$D$173*'Annahmen u Setzungen Anwendung'!$D$175)</f>
        <v>0</v>
      </c>
      <c r="L30" s="180">
        <f>('Annahmen u Setzungen Grundlagen'!$D$169*'Input Lehre Grundlagen'!E17*'Annahmen u Setzungen Grundlagen'!$D$173*'Annahmen u Setzungen Anwendung'!$D$175)+('Annahmen u Setzungen Grundlagen'!$D$171*'Input Lehre Grundlagen'!E17*'Annahmen u Setzungen Grundlagen'!$D$173*'Annahmen u Setzungen Anwendung'!$D$175)</f>
        <v>0</v>
      </c>
      <c r="M30" s="180">
        <f>('Annahmen u Setzungen Grundlagen'!$D$169*'Input Lehre Grundlagen'!E18*'Annahmen u Setzungen Grundlagen'!$D$173*'Annahmen u Setzungen Anwendung'!$D$175)+('Annahmen u Setzungen Grundlagen'!$D$171*'Input Lehre Grundlagen'!E18*'Annahmen u Setzungen Grundlagen'!$D$173*'Annahmen u Setzungen Anwendung'!$D$175)</f>
        <v>0</v>
      </c>
      <c r="N30" s="180">
        <f>('Annahmen u Setzungen Grundlagen'!$D$169*'Input Lehre Grundlagen'!E19*'Annahmen u Setzungen Grundlagen'!$D$173*'Annahmen u Setzungen Anwendung'!$D$175)+('Annahmen u Setzungen Grundlagen'!$D$171*'Input Lehre Grundlagen'!E19*'Annahmen u Setzungen Grundlagen'!$D$173*'Annahmen u Setzungen Anwendung'!$D$175)</f>
        <v>0</v>
      </c>
      <c r="O30" s="180">
        <f>('Annahmen u Setzungen Grundlagen'!$D$169*'Input Lehre Grundlagen'!E20*'Annahmen u Setzungen Grundlagen'!$D$173*'Annahmen u Setzungen Anwendung'!$D$175)+('Annahmen u Setzungen Grundlagen'!$D$171*'Input Lehre Grundlagen'!E20*'Annahmen u Setzungen Grundlagen'!$D$173*'Annahmen u Setzungen Anwendung'!$D$175)</f>
        <v>0</v>
      </c>
      <c r="P30" s="180">
        <f>('Annahmen u Setzungen Grundlagen'!$D$169*'Input Lehre Grundlagen'!E21*'Annahmen u Setzungen Grundlagen'!$D$173*'Annahmen u Setzungen Anwendung'!$D$175)+('Annahmen u Setzungen Grundlagen'!$D$171*'Input Lehre Grundlagen'!E21*'Annahmen u Setzungen Grundlagen'!$D$173*'Annahmen u Setzungen Anwendung'!$D$175)</f>
        <v>0</v>
      </c>
      <c r="Q30" s="180">
        <f>('Annahmen u Setzungen Grundlagen'!$D$169*'Input Lehre Grundlagen'!E22*'Annahmen u Setzungen Grundlagen'!$D$173*'Annahmen u Setzungen Anwendung'!$D$175)+('Annahmen u Setzungen Grundlagen'!$D$171*'Input Lehre Grundlagen'!E22*'Annahmen u Setzungen Grundlagen'!$D$173*'Annahmen u Setzungen Anwendung'!$D$175)</f>
        <v>0</v>
      </c>
      <c r="R30" s="180">
        <f>('Annahmen u Setzungen Grundlagen'!$D$169*'Input Lehre Grundlagen'!E23*'Annahmen u Setzungen Grundlagen'!$D$173*'Annahmen u Setzungen Anwendung'!$D$175)+('Annahmen u Setzungen Grundlagen'!$D$171*'Input Lehre Grundlagen'!E23*'Annahmen u Setzungen Grundlagen'!$D$173*'Annahmen u Setzungen Anwendung'!$D$175)</f>
        <v>0</v>
      </c>
      <c r="S30" s="180">
        <f>('Annahmen u Setzungen Grundlagen'!$D$169*'Input Lehre Grundlagen'!E24*'Annahmen u Setzungen Grundlagen'!$D$173*'Annahmen u Setzungen Anwendung'!$D$175)+('Annahmen u Setzungen Grundlagen'!$D$171*'Input Lehre Grundlagen'!E24*'Annahmen u Setzungen Grundlagen'!$D$173*'Annahmen u Setzungen Anwendung'!$D$175)</f>
        <v>0</v>
      </c>
      <c r="T30" s="180">
        <f>('Annahmen u Setzungen Grundlagen'!$D$169*'Input Lehre Grundlagen'!E25*'Annahmen u Setzungen Grundlagen'!$D$173*'Annahmen u Setzungen Anwendung'!$D$175)+('Annahmen u Setzungen Grundlagen'!$D$171*'Input Lehre Grundlagen'!E25*'Annahmen u Setzungen Grundlagen'!$D$173*'Annahmen u Setzungen Anwendung'!$D$175)</f>
        <v>0</v>
      </c>
      <c r="U30" s="180">
        <f>('Annahmen u Setzungen Grundlagen'!$D$169*'Input Lehre Grundlagen'!E26*'Annahmen u Setzungen Grundlagen'!$D$173*'Annahmen u Setzungen Anwendung'!$D$175)+('Annahmen u Setzungen Grundlagen'!$D$171*'Input Lehre Grundlagen'!E26*'Annahmen u Setzungen Grundlagen'!$D$173*'Annahmen u Setzungen Anwendung'!$D$175)</f>
        <v>0</v>
      </c>
      <c r="V30" s="180">
        <f>('Annahmen u Setzungen Grundlagen'!$D$169*'Input Lehre Grundlagen'!E27*'Annahmen u Setzungen Grundlagen'!$D$173*'Annahmen u Setzungen Anwendung'!$D$175)+('Annahmen u Setzungen Grundlagen'!$D$171*'Input Lehre Grundlagen'!E27*'Annahmen u Setzungen Grundlagen'!$D$173*'Annahmen u Setzungen Anwendung'!$D$175)</f>
        <v>0</v>
      </c>
      <c r="W30" s="180">
        <f>('Annahmen u Setzungen Grundlagen'!$D$169*'Input Lehre Grundlagen'!E28*'Annahmen u Setzungen Grundlagen'!$D$173*'Annahmen u Setzungen Anwendung'!$D$175)+('Annahmen u Setzungen Grundlagen'!$D$171*'Input Lehre Grundlagen'!E28*'Annahmen u Setzungen Grundlagen'!$D$173*'Annahmen u Setzungen Anwendung'!$D$175)</f>
        <v>0</v>
      </c>
      <c r="X30" s="180">
        <f>('Annahmen u Setzungen Grundlagen'!$D$169*'Input Lehre Grundlagen'!E29*'Annahmen u Setzungen Grundlagen'!$D$173*'Annahmen u Setzungen Anwendung'!$D$175)+('Annahmen u Setzungen Grundlagen'!$D$171*'Input Lehre Grundlagen'!E29*'Annahmen u Setzungen Grundlagen'!$D$173*'Annahmen u Setzungen Anwendung'!$D$175)</f>
        <v>0</v>
      </c>
      <c r="Y30" s="180">
        <f>('Annahmen u Setzungen Grundlagen'!$D$169*'Input Lehre Grundlagen'!E30*'Annahmen u Setzungen Grundlagen'!$D$173*'Annahmen u Setzungen Anwendung'!$D$175)+('Annahmen u Setzungen Grundlagen'!$D$171*'Input Lehre Grundlagen'!E30*'Annahmen u Setzungen Grundlagen'!$D$173*'Annahmen u Setzungen Anwendung'!$D$175)</f>
        <v>0</v>
      </c>
      <c r="Z30" s="180">
        <f>('Annahmen u Setzungen Grundlagen'!$D$169*'Input Lehre Grundlagen'!E31*'Annahmen u Setzungen Grundlagen'!$D$173*'Annahmen u Setzungen Anwendung'!$D$175)+('Annahmen u Setzungen Grundlagen'!$D$171*'Input Lehre Grundlagen'!E31*'Annahmen u Setzungen Grundlagen'!$D$173*'Annahmen u Setzungen Anwendung'!$D$175)</f>
        <v>0</v>
      </c>
      <c r="AA30" s="180">
        <f>('Annahmen u Setzungen Grundlagen'!$D$169*'Input Lehre Grundlagen'!E32*'Annahmen u Setzungen Grundlagen'!$D$173*'Annahmen u Setzungen Anwendung'!$D$175)+('Annahmen u Setzungen Grundlagen'!$D$171*'Input Lehre Grundlagen'!E32*'Annahmen u Setzungen Grundlagen'!$D$173*'Annahmen u Setzungen Anwendung'!$D$175)</f>
        <v>0</v>
      </c>
      <c r="AB30" s="180">
        <f>('Annahmen u Setzungen Grundlagen'!$D$169*'Input Lehre Grundlagen'!E33*'Annahmen u Setzungen Grundlagen'!$D$173*'Annahmen u Setzungen Anwendung'!$D$175)+('Annahmen u Setzungen Grundlagen'!$D$171*'Input Lehre Grundlagen'!E33*'Annahmen u Setzungen Grundlagen'!$D$173*'Annahmen u Setzungen Anwendung'!$D$175)</f>
        <v>0</v>
      </c>
      <c r="AC30" s="180">
        <f>('Annahmen u Setzungen Grundlagen'!$D$169*'Input Lehre Grundlagen'!E34*'Annahmen u Setzungen Grundlagen'!$D$173*'Annahmen u Setzungen Anwendung'!$D$175)+('Annahmen u Setzungen Grundlagen'!$D$171*'Input Lehre Grundlagen'!E34*'Annahmen u Setzungen Grundlagen'!$D$173*'Annahmen u Setzungen Anwendung'!$D$175)</f>
        <v>0</v>
      </c>
      <c r="AD30" s="180">
        <f>('Annahmen u Setzungen Grundlagen'!$D$169*'Input Lehre Grundlagen'!E35*'Annahmen u Setzungen Grundlagen'!$D$173*'Annahmen u Setzungen Anwendung'!$D$175)+('Annahmen u Setzungen Grundlagen'!$D$171*'Input Lehre Grundlagen'!E35*'Annahmen u Setzungen Grundlagen'!$D$173*'Annahmen u Setzungen Anwendung'!$D$175)</f>
        <v>0</v>
      </c>
      <c r="AE30" s="184"/>
      <c r="AF30" s="184"/>
      <c r="AG30" s="184"/>
      <c r="AH30" s="184"/>
      <c r="AI30" s="184"/>
    </row>
    <row r="32" spans="3:46" ht="13" x14ac:dyDescent="0.3">
      <c r="C32" s="402" t="s">
        <v>364</v>
      </c>
      <c r="D32" s="399"/>
      <c r="E32" s="399"/>
      <c r="H32" s="90"/>
      <c r="I32" s="18"/>
      <c r="J32" s="18"/>
      <c r="K32" s="18"/>
      <c r="L32" s="18"/>
      <c r="M32" s="18"/>
    </row>
    <row r="33" spans="1:74" ht="13" x14ac:dyDescent="0.3">
      <c r="C33" s="399"/>
      <c r="D33" s="399"/>
      <c r="E33" s="399"/>
      <c r="H33" s="90"/>
      <c r="I33" s="18"/>
      <c r="J33" s="18"/>
      <c r="K33" s="18"/>
      <c r="L33" s="18"/>
      <c r="M33" s="18"/>
    </row>
    <row r="34" spans="1:74" ht="13" x14ac:dyDescent="0.3">
      <c r="C34" s="399"/>
      <c r="D34" s="399"/>
      <c r="E34" s="399"/>
      <c r="H34" s="90"/>
      <c r="I34" s="18"/>
      <c r="J34" s="18"/>
      <c r="K34" s="18"/>
      <c r="L34" s="18"/>
      <c r="M34" s="18"/>
    </row>
    <row r="35" spans="1:74" ht="13" x14ac:dyDescent="0.3">
      <c r="C35" s="370"/>
      <c r="D35" s="370"/>
      <c r="E35" s="370"/>
      <c r="F35" s="168">
        <f>SUM(F36:F37)</f>
        <v>0</v>
      </c>
      <c r="G35" s="168">
        <f t="shared" ref="G35:AI35" si="2">SUM(G36:G37)</f>
        <v>0</v>
      </c>
      <c r="H35" s="168">
        <f t="shared" si="2"/>
        <v>0</v>
      </c>
      <c r="I35" s="168">
        <f t="shared" si="2"/>
        <v>0</v>
      </c>
      <c r="J35" s="168">
        <f t="shared" si="2"/>
        <v>0</v>
      </c>
      <c r="K35" s="168">
        <f t="shared" si="2"/>
        <v>0</v>
      </c>
      <c r="L35" s="168">
        <f t="shared" si="2"/>
        <v>0</v>
      </c>
      <c r="M35" s="168">
        <f t="shared" si="2"/>
        <v>0</v>
      </c>
      <c r="N35" s="168">
        <f t="shared" si="2"/>
        <v>0</v>
      </c>
      <c r="O35" s="168">
        <f t="shared" si="2"/>
        <v>0</v>
      </c>
      <c r="P35" s="168">
        <f t="shared" si="2"/>
        <v>0</v>
      </c>
      <c r="Q35" s="168">
        <f t="shared" si="2"/>
        <v>0</v>
      </c>
      <c r="R35" s="168">
        <f t="shared" si="2"/>
        <v>0</v>
      </c>
      <c r="S35" s="168">
        <f t="shared" si="2"/>
        <v>0</v>
      </c>
      <c r="T35" s="168">
        <f t="shared" si="2"/>
        <v>0</v>
      </c>
      <c r="U35" s="168">
        <f t="shared" si="2"/>
        <v>0</v>
      </c>
      <c r="V35" s="168">
        <f t="shared" si="2"/>
        <v>0</v>
      </c>
      <c r="W35" s="168">
        <f t="shared" si="2"/>
        <v>0</v>
      </c>
      <c r="X35" s="168">
        <f t="shared" si="2"/>
        <v>0</v>
      </c>
      <c r="Y35" s="168">
        <f t="shared" si="2"/>
        <v>0</v>
      </c>
      <c r="Z35" s="168">
        <f t="shared" si="2"/>
        <v>0</v>
      </c>
      <c r="AA35" s="168">
        <f t="shared" si="2"/>
        <v>0</v>
      </c>
      <c r="AB35" s="168">
        <f t="shared" si="2"/>
        <v>0</v>
      </c>
      <c r="AC35" s="168">
        <f t="shared" si="2"/>
        <v>0</v>
      </c>
      <c r="AD35" s="168">
        <f t="shared" si="2"/>
        <v>0</v>
      </c>
      <c r="AE35" s="179">
        <f t="shared" si="2"/>
        <v>0</v>
      </c>
      <c r="AF35" s="179">
        <f t="shared" si="2"/>
        <v>0</v>
      </c>
      <c r="AG35" s="179">
        <f t="shared" si="2"/>
        <v>0</v>
      </c>
      <c r="AH35" s="179">
        <f t="shared" si="2"/>
        <v>0</v>
      </c>
      <c r="AI35" s="179">
        <f t="shared" si="2"/>
        <v>0</v>
      </c>
    </row>
    <row r="36" spans="1:74" ht="13" x14ac:dyDescent="0.3">
      <c r="C36" s="18"/>
      <c r="D36" s="1" t="s">
        <v>365</v>
      </c>
      <c r="E36" s="18"/>
      <c r="F36" s="185">
        <f>K43</f>
        <v>0</v>
      </c>
      <c r="G36" s="185">
        <f>K44</f>
        <v>0</v>
      </c>
      <c r="H36" s="185">
        <f>K45</f>
        <v>0</v>
      </c>
      <c r="I36" s="185">
        <f>K46</f>
        <v>0</v>
      </c>
      <c r="J36" s="185">
        <f>K47</f>
        <v>0</v>
      </c>
      <c r="K36" s="185">
        <f>K48</f>
        <v>0</v>
      </c>
      <c r="L36" s="185">
        <f>K49</f>
        <v>0</v>
      </c>
      <c r="M36" s="185">
        <f>K50</f>
        <v>0</v>
      </c>
      <c r="N36" s="185">
        <f>K51</f>
        <v>0</v>
      </c>
      <c r="O36" s="185">
        <f>K52</f>
        <v>0</v>
      </c>
      <c r="P36" s="185">
        <f>K53</f>
        <v>0</v>
      </c>
      <c r="Q36" s="185">
        <f>K54</f>
        <v>0</v>
      </c>
      <c r="R36" s="185">
        <f>K55</f>
        <v>0</v>
      </c>
      <c r="S36" s="185">
        <f>K56</f>
        <v>0</v>
      </c>
      <c r="T36" s="185">
        <f>K57</f>
        <v>0</v>
      </c>
      <c r="U36" s="185">
        <f>K58</f>
        <v>0</v>
      </c>
      <c r="V36" s="185">
        <f>K59</f>
        <v>0</v>
      </c>
      <c r="W36" s="185">
        <f>K60</f>
        <v>0</v>
      </c>
      <c r="X36" s="185">
        <f>K61</f>
        <v>0</v>
      </c>
      <c r="Y36" s="185">
        <f>K62</f>
        <v>0</v>
      </c>
      <c r="Z36" s="185">
        <f>K63</f>
        <v>0</v>
      </c>
      <c r="AA36" s="185">
        <f>K64</f>
        <v>0</v>
      </c>
      <c r="AB36" s="185">
        <f>K65</f>
        <v>0</v>
      </c>
      <c r="AC36" s="185">
        <f>K66</f>
        <v>0</v>
      </c>
      <c r="AD36" s="185">
        <f>K67</f>
        <v>0</v>
      </c>
      <c r="AE36" s="185">
        <f>K68</f>
        <v>0</v>
      </c>
      <c r="AF36" s="185">
        <f>K69</f>
        <v>0</v>
      </c>
      <c r="AG36" s="185">
        <f>K70</f>
        <v>0</v>
      </c>
      <c r="AH36" s="185">
        <f>K71</f>
        <v>0</v>
      </c>
      <c r="AI36" s="185">
        <f>K72</f>
        <v>0</v>
      </c>
    </row>
    <row r="37" spans="1:74" ht="13" x14ac:dyDescent="0.3">
      <c r="C37" s="18"/>
      <c r="D37" s="1" t="s">
        <v>366</v>
      </c>
      <c r="E37" s="18"/>
      <c r="F37" s="185">
        <f>L43</f>
        <v>0</v>
      </c>
      <c r="G37" s="185">
        <f>L44</f>
        <v>0</v>
      </c>
      <c r="H37" s="185">
        <f>L45</f>
        <v>0</v>
      </c>
      <c r="I37" s="185">
        <f>L46</f>
        <v>0</v>
      </c>
      <c r="J37" s="185">
        <f>L47</f>
        <v>0</v>
      </c>
      <c r="K37" s="185">
        <f>L48</f>
        <v>0</v>
      </c>
      <c r="L37" s="185">
        <f>L49</f>
        <v>0</v>
      </c>
      <c r="M37" s="185">
        <f>L50</f>
        <v>0</v>
      </c>
      <c r="N37" s="185">
        <f>L51</f>
        <v>0</v>
      </c>
      <c r="O37" s="185">
        <f>L52</f>
        <v>0</v>
      </c>
      <c r="P37" s="185">
        <f>L53</f>
        <v>0</v>
      </c>
      <c r="Q37" s="185">
        <f>L54</f>
        <v>0</v>
      </c>
      <c r="R37" s="185">
        <f>L55</f>
        <v>0</v>
      </c>
      <c r="S37" s="185">
        <f>L56</f>
        <v>0</v>
      </c>
      <c r="T37" s="185">
        <f>L57</f>
        <v>0</v>
      </c>
      <c r="U37" s="185">
        <f>L58</f>
        <v>0</v>
      </c>
      <c r="V37" s="185">
        <f>L59</f>
        <v>0</v>
      </c>
      <c r="W37" s="185">
        <f>L60</f>
        <v>0</v>
      </c>
      <c r="X37" s="185">
        <f>L61</f>
        <v>0</v>
      </c>
      <c r="Y37" s="185">
        <f>L62</f>
        <v>0</v>
      </c>
      <c r="Z37" s="185">
        <f>L63</f>
        <v>0</v>
      </c>
      <c r="AA37" s="185">
        <f>L64</f>
        <v>0</v>
      </c>
      <c r="AB37" s="185">
        <f>L65</f>
        <v>0</v>
      </c>
      <c r="AC37" s="185">
        <f>L66</f>
        <v>0</v>
      </c>
      <c r="AD37" s="185">
        <f>L67</f>
        <v>0</v>
      </c>
      <c r="AE37" s="185">
        <f>L68</f>
        <v>0</v>
      </c>
      <c r="AF37" s="185">
        <f>L69</f>
        <v>0</v>
      </c>
      <c r="AG37" s="185">
        <f>L70</f>
        <v>0</v>
      </c>
      <c r="AH37" s="185">
        <f>L71</f>
        <v>0</v>
      </c>
      <c r="AI37" s="185">
        <f>L72</f>
        <v>0</v>
      </c>
    </row>
    <row r="38" spans="1:74" ht="13" x14ac:dyDescent="0.3">
      <c r="C38" s="18"/>
      <c r="E38" s="18"/>
      <c r="H38" s="90"/>
      <c r="I38" s="18"/>
      <c r="J38" s="18"/>
      <c r="K38" s="18"/>
      <c r="L38" s="18"/>
      <c r="M38" s="18"/>
    </row>
    <row r="39" spans="1:74" ht="13" x14ac:dyDescent="0.3">
      <c r="C39" s="18"/>
      <c r="E39" s="18"/>
      <c r="H39" s="90"/>
      <c r="I39" s="18"/>
      <c r="J39" s="18"/>
      <c r="K39" s="18"/>
      <c r="L39" s="18"/>
      <c r="M39" s="18"/>
    </row>
    <row r="40" spans="1:74" ht="13" hidden="1" x14ac:dyDescent="0.3">
      <c r="A40" s="105" t="s">
        <v>276</v>
      </c>
      <c r="C40" s="18"/>
      <c r="E40" s="18"/>
      <c r="H40" s="90"/>
      <c r="I40" s="18"/>
      <c r="J40" s="18"/>
      <c r="K40" s="18"/>
      <c r="L40" s="18"/>
      <c r="M40" s="18"/>
    </row>
    <row r="41" spans="1:74" ht="13" hidden="1" x14ac:dyDescent="0.3">
      <c r="A41" s="105" t="s">
        <v>276</v>
      </c>
      <c r="B41" s="105" t="s">
        <v>276</v>
      </c>
      <c r="C41" s="18"/>
      <c r="E41" s="18"/>
      <c r="H41" s="90"/>
      <c r="K41" s="80" t="s">
        <v>367</v>
      </c>
      <c r="L41" s="186">
        <f>'Annahmen u Setzungen Grundlagen'!$D$165</f>
        <v>3</v>
      </c>
      <c r="N41" s="1" t="s">
        <v>368</v>
      </c>
      <c r="AS41" s="1" t="s">
        <v>369</v>
      </c>
    </row>
    <row r="42" spans="1:74" ht="13" hidden="1" x14ac:dyDescent="0.3">
      <c r="A42" s="105" t="s">
        <v>276</v>
      </c>
      <c r="B42" s="105" t="s">
        <v>276</v>
      </c>
      <c r="C42" s="18"/>
      <c r="E42" s="18"/>
      <c r="F42" s="1" t="s">
        <v>365</v>
      </c>
      <c r="G42" s="1" t="s">
        <v>366</v>
      </c>
      <c r="H42" s="90"/>
      <c r="K42" s="1" t="s">
        <v>365</v>
      </c>
      <c r="L42" s="1" t="s">
        <v>366</v>
      </c>
      <c r="M42" s="18"/>
      <c r="N42" s="18">
        <v>1</v>
      </c>
      <c r="O42" s="18">
        <v>2</v>
      </c>
      <c r="P42" s="18">
        <v>3</v>
      </c>
      <c r="Q42" s="18">
        <v>4</v>
      </c>
      <c r="R42" s="18">
        <v>5</v>
      </c>
      <c r="S42" s="18">
        <v>6</v>
      </c>
      <c r="T42" s="18">
        <v>7</v>
      </c>
      <c r="U42" s="18">
        <v>8</v>
      </c>
      <c r="V42" s="18">
        <v>9</v>
      </c>
      <c r="W42" s="18">
        <v>10</v>
      </c>
      <c r="X42" s="18">
        <v>11</v>
      </c>
      <c r="Y42" s="18">
        <v>12</v>
      </c>
      <c r="Z42" s="18">
        <v>13</v>
      </c>
      <c r="AA42" s="18">
        <v>14</v>
      </c>
      <c r="AB42" s="18">
        <v>15</v>
      </c>
      <c r="AC42" s="18">
        <v>16</v>
      </c>
      <c r="AD42" s="18">
        <v>17</v>
      </c>
      <c r="AE42" s="18">
        <v>18</v>
      </c>
      <c r="AF42" s="18">
        <v>19</v>
      </c>
      <c r="AG42" s="18">
        <v>20</v>
      </c>
      <c r="AH42" s="18">
        <v>21</v>
      </c>
      <c r="AI42" s="18">
        <v>22</v>
      </c>
      <c r="AJ42" s="18">
        <v>23</v>
      </c>
      <c r="AK42" s="18">
        <v>24</v>
      </c>
      <c r="AL42" s="18">
        <v>25</v>
      </c>
      <c r="AM42" s="18">
        <v>26</v>
      </c>
      <c r="AN42" s="18">
        <v>27</v>
      </c>
      <c r="AO42" s="18">
        <v>28</v>
      </c>
      <c r="AP42" s="18">
        <v>29</v>
      </c>
      <c r="AQ42" s="18">
        <v>30</v>
      </c>
      <c r="AS42" s="18">
        <v>1</v>
      </c>
      <c r="AT42" s="18">
        <v>2</v>
      </c>
      <c r="AU42" s="18">
        <v>3</v>
      </c>
      <c r="AV42" s="18">
        <v>4</v>
      </c>
      <c r="AW42" s="18">
        <v>5</v>
      </c>
      <c r="AX42" s="18">
        <v>6</v>
      </c>
      <c r="AY42" s="18">
        <v>7</v>
      </c>
      <c r="AZ42" s="18">
        <v>8</v>
      </c>
      <c r="BA42" s="18">
        <v>9</v>
      </c>
      <c r="BB42" s="18">
        <v>10</v>
      </c>
      <c r="BC42" s="18">
        <v>11</v>
      </c>
      <c r="BD42" s="18">
        <v>12</v>
      </c>
      <c r="BE42" s="18">
        <v>13</v>
      </c>
      <c r="BF42" s="18">
        <v>14</v>
      </c>
      <c r="BG42" s="18">
        <v>15</v>
      </c>
      <c r="BH42" s="18">
        <v>16</v>
      </c>
      <c r="BI42" s="18">
        <v>17</v>
      </c>
      <c r="BJ42" s="18">
        <v>18</v>
      </c>
      <c r="BK42" s="18">
        <v>19</v>
      </c>
      <c r="BL42" s="18">
        <v>20</v>
      </c>
      <c r="BM42" s="18">
        <v>21</v>
      </c>
      <c r="BN42" s="18">
        <v>22</v>
      </c>
      <c r="BO42" s="18">
        <v>23</v>
      </c>
      <c r="BP42" s="18">
        <v>24</v>
      </c>
      <c r="BQ42" s="18">
        <v>25</v>
      </c>
      <c r="BR42" s="18">
        <v>26</v>
      </c>
      <c r="BS42" s="18">
        <v>27</v>
      </c>
      <c r="BT42" s="18">
        <v>28</v>
      </c>
      <c r="BU42" s="18">
        <v>29</v>
      </c>
      <c r="BV42" s="18">
        <v>30</v>
      </c>
    </row>
    <row r="43" spans="1:74" ht="13" hidden="1" x14ac:dyDescent="0.3">
      <c r="A43" s="105" t="s">
        <v>276</v>
      </c>
      <c r="B43" s="105" t="s">
        <v>276</v>
      </c>
      <c r="C43" s="18"/>
      <c r="D43" s="1">
        <v>1</v>
      </c>
      <c r="E43" s="18" t="e">
        <f>#REF!</f>
        <v>#REF!</v>
      </c>
      <c r="F43" s="187">
        <f>('Input Dritt Grundlagen'!L19*'Annahmen u Setzungen Grundlagen'!$D$128)/'Annahmen u Setzungen Grundlagen'!$D$140</f>
        <v>0</v>
      </c>
      <c r="G43" s="1">
        <f>('Input Dritt Grundlagen'!L19*'Annahmen u Setzungen Grundlagen'!$D$128)/'Annahmen u Setzungen Grundlagen'!$D$152</f>
        <v>0</v>
      </c>
      <c r="H43" s="90"/>
      <c r="I43" s="18">
        <v>1</v>
      </c>
      <c r="J43" s="18"/>
      <c r="K43" s="18">
        <f t="shared" ref="K43:K72" si="3">INDEX($N$43:$AQ$72,$I43,$L$41)</f>
        <v>0</v>
      </c>
      <c r="L43" s="18">
        <f>INDEX($AS$43:$BV$72,$I43,$L$41)</f>
        <v>0</v>
      </c>
      <c r="M43" s="18"/>
      <c r="N43" s="187">
        <f t="shared" ref="N43:N72" si="4">F43</f>
        <v>0</v>
      </c>
      <c r="O43" s="187">
        <f>F43</f>
        <v>0</v>
      </c>
      <c r="P43" s="187">
        <f>F43</f>
        <v>0</v>
      </c>
      <c r="Q43" s="187">
        <f>F43</f>
        <v>0</v>
      </c>
      <c r="R43" s="187">
        <f>F43</f>
        <v>0</v>
      </c>
      <c r="S43" s="187">
        <f>F43</f>
        <v>0</v>
      </c>
      <c r="T43" s="187">
        <f>F43</f>
        <v>0</v>
      </c>
      <c r="U43" s="187">
        <f>F43</f>
        <v>0</v>
      </c>
      <c r="V43" s="187">
        <f>F43</f>
        <v>0</v>
      </c>
      <c r="W43" s="187">
        <f>F43</f>
        <v>0</v>
      </c>
      <c r="X43" s="187">
        <f>SUM(F43:F53)</f>
        <v>0</v>
      </c>
      <c r="Y43" s="187">
        <f>F43</f>
        <v>0</v>
      </c>
      <c r="Z43" s="187">
        <f>F43</f>
        <v>0</v>
      </c>
      <c r="AA43" s="187">
        <f>F43</f>
        <v>0</v>
      </c>
      <c r="AB43" s="187">
        <f>SUM($F$43:F43)</f>
        <v>0</v>
      </c>
      <c r="AC43" s="187">
        <f>SUM($F$43:F43)</f>
        <v>0</v>
      </c>
      <c r="AD43" s="187">
        <f>SUM($F$43:F43)</f>
        <v>0</v>
      </c>
      <c r="AE43" s="187">
        <f>SUM($F$43:F43)</f>
        <v>0</v>
      </c>
      <c r="AF43" s="187">
        <f>SUM($F$43:F43)</f>
        <v>0</v>
      </c>
      <c r="AG43" s="187">
        <f>SUM($F$43:F43)</f>
        <v>0</v>
      </c>
      <c r="AH43" s="187">
        <f>SUM($F$43:F43)</f>
        <v>0</v>
      </c>
      <c r="AI43" s="187">
        <f>SUM($F$43:F43)</f>
        <v>0</v>
      </c>
      <c r="AJ43" s="187">
        <f>SUM($F$43:F43)</f>
        <v>0</v>
      </c>
      <c r="AK43" s="187">
        <f>SUM($F$43:F43)</f>
        <v>0</v>
      </c>
      <c r="AL43" s="187">
        <f>SUM($F$43:F43)</f>
        <v>0</v>
      </c>
      <c r="AM43" s="187">
        <f>SUM($F$43:F43)</f>
        <v>0</v>
      </c>
      <c r="AN43" s="187">
        <f>SUM($F$43:F43)</f>
        <v>0</v>
      </c>
      <c r="AO43" s="187">
        <f>SUM($F$43:F43)</f>
        <v>0</v>
      </c>
      <c r="AP43" s="187">
        <f>SUM($F$43:F43)</f>
        <v>0</v>
      </c>
      <c r="AQ43" s="187">
        <f>SUM($F$43:F43)</f>
        <v>0</v>
      </c>
      <c r="AS43" s="187">
        <f t="shared" ref="AS43:AS72" si="5">G43</f>
        <v>0</v>
      </c>
      <c r="AT43" s="187">
        <f>G43</f>
        <v>0</v>
      </c>
      <c r="AU43" s="187">
        <f>G43</f>
        <v>0</v>
      </c>
      <c r="AV43" s="187">
        <f>G43</f>
        <v>0</v>
      </c>
      <c r="AW43" s="187">
        <f>G43</f>
        <v>0</v>
      </c>
      <c r="AX43" s="187">
        <f>G43</f>
        <v>0</v>
      </c>
      <c r="AY43" s="187">
        <f>G43</f>
        <v>0</v>
      </c>
      <c r="AZ43" s="187">
        <f>G43</f>
        <v>0</v>
      </c>
      <c r="BA43" s="187">
        <f>G43</f>
        <v>0</v>
      </c>
      <c r="BB43" s="187">
        <f>G43</f>
        <v>0</v>
      </c>
      <c r="BC43" s="187">
        <f>SUM(G43:G53)</f>
        <v>0</v>
      </c>
      <c r="BD43" s="187">
        <f>G43</f>
        <v>0</v>
      </c>
      <c r="BE43" s="187">
        <f>G43</f>
        <v>0</v>
      </c>
      <c r="BF43" s="187">
        <f>G43</f>
        <v>0</v>
      </c>
      <c r="BG43" s="187">
        <f>SUM($G$43:G43)</f>
        <v>0</v>
      </c>
      <c r="BH43" s="187">
        <f>SUM($G$43:G43)</f>
        <v>0</v>
      </c>
      <c r="BI43" s="187">
        <f>SUM($G$43:G43)</f>
        <v>0</v>
      </c>
      <c r="BJ43" s="187">
        <f>SUM($G$43:G43)</f>
        <v>0</v>
      </c>
      <c r="BK43" s="187">
        <f>SUM($G$43:G43)</f>
        <v>0</v>
      </c>
      <c r="BL43" s="187">
        <f>SUM($G$43:G43)</f>
        <v>0</v>
      </c>
      <c r="BM43" s="187">
        <f>SUM($G$43:G43)</f>
        <v>0</v>
      </c>
      <c r="BN43" s="187">
        <f>SUM($G$43:G43)</f>
        <v>0</v>
      </c>
      <c r="BO43" s="187">
        <f>SUM($G$43:G43)</f>
        <v>0</v>
      </c>
      <c r="BP43" s="187">
        <f>SUM($G$43:G43)</f>
        <v>0</v>
      </c>
      <c r="BQ43" s="187">
        <f>SUM($G$43:G43)</f>
        <v>0</v>
      </c>
      <c r="BR43" s="187">
        <f>SUM($G$43:G43)</f>
        <v>0</v>
      </c>
      <c r="BS43" s="187">
        <f>SUM($G$43:G43)</f>
        <v>0</v>
      </c>
      <c r="BT43" s="187">
        <f>SUM($G$43:G43)</f>
        <v>0</v>
      </c>
      <c r="BU43" s="187">
        <f>SUM($G$43:G43)</f>
        <v>0</v>
      </c>
      <c r="BV43" s="187">
        <f>SUM($G$43:G43)</f>
        <v>0</v>
      </c>
    </row>
    <row r="44" spans="1:74" ht="13" hidden="1" x14ac:dyDescent="0.3">
      <c r="A44" s="105" t="s">
        <v>276</v>
      </c>
      <c r="B44" s="105" t="s">
        <v>276</v>
      </c>
      <c r="C44" s="18"/>
      <c r="D44" s="1">
        <v>2</v>
      </c>
      <c r="E44" s="18" t="e">
        <f>E43+1</f>
        <v>#REF!</v>
      </c>
      <c r="F44" s="187">
        <f>('Input Dritt Grundlagen'!L20*'Annahmen u Setzungen Grundlagen'!$D$128)/'Annahmen u Setzungen Grundlagen'!$D$140</f>
        <v>0</v>
      </c>
      <c r="G44" s="1">
        <f>('Input Dritt Grundlagen'!L20*'Annahmen u Setzungen Grundlagen'!$D$128)/'Annahmen u Setzungen Grundlagen'!$D$152</f>
        <v>0</v>
      </c>
      <c r="H44" s="90"/>
      <c r="I44" s="18">
        <v>2</v>
      </c>
      <c r="J44" s="18"/>
      <c r="K44" s="18">
        <f t="shared" si="3"/>
        <v>0</v>
      </c>
      <c r="L44" s="18">
        <f t="shared" ref="L44:L72" si="6">INDEX($AS$43:$BV$72,$I44,$L$41)</f>
        <v>0</v>
      </c>
      <c r="M44" s="18"/>
      <c r="N44" s="187">
        <f t="shared" si="4"/>
        <v>0</v>
      </c>
      <c r="O44" s="187">
        <f t="shared" ref="O44:O72" si="7">SUM(F43:F44)</f>
        <v>0</v>
      </c>
      <c r="P44" s="187">
        <f>SUM(F43:F44)</f>
        <v>0</v>
      </c>
      <c r="Q44" s="187">
        <f>SUM(F43:F44)</f>
        <v>0</v>
      </c>
      <c r="R44" s="187">
        <f>SUM(F43:F44)</f>
        <v>0</v>
      </c>
      <c r="S44" s="187">
        <f>SUM(F43:F44)</f>
        <v>0</v>
      </c>
      <c r="T44" s="187">
        <f>SUM(F43:F44)</f>
        <v>0</v>
      </c>
      <c r="U44" s="187">
        <f>SUM(F43:F44)</f>
        <v>0</v>
      </c>
      <c r="V44" s="187">
        <f>SUM(F43:F44)</f>
        <v>0</v>
      </c>
      <c r="W44" s="187">
        <f>SUM(F43:F44)</f>
        <v>0</v>
      </c>
      <c r="X44" s="187">
        <f>SUM(F43:F44)</f>
        <v>0</v>
      </c>
      <c r="Y44" s="187">
        <f>SUM(F43:F44)</f>
        <v>0</v>
      </c>
      <c r="Z44" s="187">
        <f>SUM(F43:F44)</f>
        <v>0</v>
      </c>
      <c r="AA44" s="187">
        <f>SUM($F$43:F44)</f>
        <v>0</v>
      </c>
      <c r="AB44" s="187">
        <f>SUM($F$43:F44)</f>
        <v>0</v>
      </c>
      <c r="AC44" s="187">
        <f>SUM($F$43:F44)</f>
        <v>0</v>
      </c>
      <c r="AD44" s="187">
        <f>SUM($F$43:F44)</f>
        <v>0</v>
      </c>
      <c r="AE44" s="187">
        <f>SUM($F$43:F44)</f>
        <v>0</v>
      </c>
      <c r="AF44" s="187">
        <f>SUM($F$43:F44)</f>
        <v>0</v>
      </c>
      <c r="AG44" s="187">
        <f>SUM($F$43:F44)</f>
        <v>0</v>
      </c>
      <c r="AH44" s="187">
        <f>SUM($F$43:F44)</f>
        <v>0</v>
      </c>
      <c r="AI44" s="187">
        <f>SUM($F$43:F44)</f>
        <v>0</v>
      </c>
      <c r="AJ44" s="187">
        <f>SUM($F$43:F44)</f>
        <v>0</v>
      </c>
      <c r="AK44" s="187">
        <f>SUM($F$43:F44)</f>
        <v>0</v>
      </c>
      <c r="AL44" s="187">
        <f>SUM($F$43:F44)</f>
        <v>0</v>
      </c>
      <c r="AM44" s="187">
        <f>SUM($F$43:F44)</f>
        <v>0</v>
      </c>
      <c r="AN44" s="187">
        <f>SUM($F$43:F44)</f>
        <v>0</v>
      </c>
      <c r="AO44" s="187">
        <f>SUM($F$43:F44)</f>
        <v>0</v>
      </c>
      <c r="AP44" s="187">
        <f>SUM($F$43:F44)</f>
        <v>0</v>
      </c>
      <c r="AQ44" s="187">
        <f>SUM($F$43:F44)</f>
        <v>0</v>
      </c>
      <c r="AS44" s="187">
        <f t="shared" si="5"/>
        <v>0</v>
      </c>
      <c r="AT44" s="187">
        <f t="shared" ref="AT44:AT72" si="8">SUM(G43:G44)</f>
        <v>0</v>
      </c>
      <c r="AU44" s="187">
        <f>SUM(G43:G44)</f>
        <v>0</v>
      </c>
      <c r="AV44" s="187">
        <f>SUM(G43:G44)</f>
        <v>0</v>
      </c>
      <c r="AW44" s="187">
        <f>SUM(G43:G44)</f>
        <v>0</v>
      </c>
      <c r="AX44" s="187">
        <f>SUM(G43:G44)</f>
        <v>0</v>
      </c>
      <c r="AY44" s="187">
        <f>SUM(G43:G44)</f>
        <v>0</v>
      </c>
      <c r="AZ44" s="187">
        <f>SUM(G43:G44)</f>
        <v>0</v>
      </c>
      <c r="BA44" s="187">
        <f>SUM(G43:G44)</f>
        <v>0</v>
      </c>
      <c r="BB44" s="187">
        <f>SUM(G43:G44)</f>
        <v>0</v>
      </c>
      <c r="BC44" s="187">
        <f>SUM(G43:G44)</f>
        <v>0</v>
      </c>
      <c r="BD44" s="187">
        <f>SUM(G43:G44)</f>
        <v>0</v>
      </c>
      <c r="BE44" s="187">
        <f>SUM(G43:G44)</f>
        <v>0</v>
      </c>
      <c r="BF44" s="187">
        <f>SUM($G$43:G44)</f>
        <v>0</v>
      </c>
      <c r="BG44" s="187">
        <f>SUM($G$43:G44)</f>
        <v>0</v>
      </c>
      <c r="BH44" s="187">
        <f>SUM($G$43:G44)</f>
        <v>0</v>
      </c>
      <c r="BI44" s="187">
        <f>SUM($G$43:G44)</f>
        <v>0</v>
      </c>
      <c r="BJ44" s="187">
        <f>SUM($G$43:G44)</f>
        <v>0</v>
      </c>
      <c r="BK44" s="187">
        <f>SUM($G$43:G44)</f>
        <v>0</v>
      </c>
      <c r="BL44" s="187">
        <f>SUM($G$43:G44)</f>
        <v>0</v>
      </c>
      <c r="BM44" s="187">
        <f>SUM($G$43:G44)</f>
        <v>0</v>
      </c>
      <c r="BN44" s="187">
        <f>SUM($G$43:G44)</f>
        <v>0</v>
      </c>
      <c r="BO44" s="187">
        <f>SUM($G$43:G44)</f>
        <v>0</v>
      </c>
      <c r="BP44" s="187">
        <f>SUM($G$43:G44)</f>
        <v>0</v>
      </c>
      <c r="BQ44" s="187">
        <f>SUM($G$43:G44)</f>
        <v>0</v>
      </c>
      <c r="BR44" s="187">
        <f>SUM($G$43:G44)</f>
        <v>0</v>
      </c>
      <c r="BS44" s="187">
        <f>SUM($G$43:G44)</f>
        <v>0</v>
      </c>
      <c r="BT44" s="187">
        <f>SUM($G$43:G44)</f>
        <v>0</v>
      </c>
      <c r="BU44" s="187">
        <f>SUM($G$43:G44)</f>
        <v>0</v>
      </c>
      <c r="BV44" s="187">
        <f>SUM($G$43:G44)</f>
        <v>0</v>
      </c>
    </row>
    <row r="45" spans="1:74" ht="13" hidden="1" x14ac:dyDescent="0.3">
      <c r="A45" s="105" t="s">
        <v>276</v>
      </c>
      <c r="B45" s="105" t="s">
        <v>276</v>
      </c>
      <c r="C45" s="18"/>
      <c r="D45" s="1">
        <v>3</v>
      </c>
      <c r="E45" s="18" t="e">
        <f t="shared" ref="E45:E72" si="9">E44+1</f>
        <v>#REF!</v>
      </c>
      <c r="F45" s="187">
        <f>('Input Dritt Grundlagen'!L21*'Annahmen u Setzungen Grundlagen'!$D$128)/'Annahmen u Setzungen Grundlagen'!$D$140</f>
        <v>0</v>
      </c>
      <c r="G45" s="1">
        <f>('Input Dritt Grundlagen'!L21*'Annahmen u Setzungen Grundlagen'!$D$128)/'Annahmen u Setzungen Grundlagen'!$D$152</f>
        <v>0</v>
      </c>
      <c r="H45" s="90"/>
      <c r="I45" s="18">
        <v>3</v>
      </c>
      <c r="J45" s="18"/>
      <c r="K45" s="18">
        <f t="shared" si="3"/>
        <v>0</v>
      </c>
      <c r="L45" s="18">
        <f t="shared" si="6"/>
        <v>0</v>
      </c>
      <c r="M45" s="18"/>
      <c r="N45" s="187">
        <f t="shared" si="4"/>
        <v>0</v>
      </c>
      <c r="O45" s="187">
        <f t="shared" si="7"/>
        <v>0</v>
      </c>
      <c r="P45" s="187">
        <f>SUM(F43:F45)</f>
        <v>0</v>
      </c>
      <c r="Q45" s="187">
        <f t="shared" ref="Q45:Q72" si="10">SUM(F43:F46)</f>
        <v>0</v>
      </c>
      <c r="R45" s="187">
        <f>SUM(F43:F45)</f>
        <v>0</v>
      </c>
      <c r="S45" s="187">
        <f>SUM(F43:F45)</f>
        <v>0</v>
      </c>
      <c r="T45" s="187">
        <f>SUM(F43:F45)</f>
        <v>0</v>
      </c>
      <c r="U45" s="187">
        <f>SUM(F43:F45)</f>
        <v>0</v>
      </c>
      <c r="V45" s="187">
        <f>SUM(F43:F45)</f>
        <v>0</v>
      </c>
      <c r="W45" s="187">
        <f>SUM(F43:F45)</f>
        <v>0</v>
      </c>
      <c r="X45" s="187">
        <f>SUM(F43:F45)</f>
        <v>0</v>
      </c>
      <c r="Y45" s="187">
        <f>SUM(F43:F45)</f>
        <v>0</v>
      </c>
      <c r="Z45" s="187">
        <f>SUM(F43:F45)</f>
        <v>0</v>
      </c>
      <c r="AA45" s="187">
        <f>SUM($F$43:F45)</f>
        <v>0</v>
      </c>
      <c r="AB45" s="187">
        <f>SUM($F$43:F45)</f>
        <v>0</v>
      </c>
      <c r="AC45" s="187">
        <f>SUM($F$43:F45)</f>
        <v>0</v>
      </c>
      <c r="AD45" s="187">
        <f>SUM($F$43:F45)</f>
        <v>0</v>
      </c>
      <c r="AE45" s="187">
        <f>SUM($F$43:F45)</f>
        <v>0</v>
      </c>
      <c r="AF45" s="187">
        <f>SUM($F$43:F45)</f>
        <v>0</v>
      </c>
      <c r="AG45" s="187">
        <f>SUM($F$43:F45)</f>
        <v>0</v>
      </c>
      <c r="AH45" s="187">
        <f>SUM($F$43:F45)</f>
        <v>0</v>
      </c>
      <c r="AI45" s="187">
        <f>SUM($F$43:F45)</f>
        <v>0</v>
      </c>
      <c r="AJ45" s="187">
        <f>SUM($F$43:F45)</f>
        <v>0</v>
      </c>
      <c r="AK45" s="187">
        <f>SUM($F$43:F45)</f>
        <v>0</v>
      </c>
      <c r="AL45" s="187">
        <f>SUM($F$43:F45)</f>
        <v>0</v>
      </c>
      <c r="AM45" s="187">
        <f>SUM($F$43:F45)</f>
        <v>0</v>
      </c>
      <c r="AN45" s="187">
        <f>SUM($F$43:F45)</f>
        <v>0</v>
      </c>
      <c r="AO45" s="187">
        <f>SUM($F$43:F45)</f>
        <v>0</v>
      </c>
      <c r="AP45" s="187">
        <f>SUM($F$43:F45)</f>
        <v>0</v>
      </c>
      <c r="AQ45" s="187">
        <f>SUM($F$43:F45)</f>
        <v>0</v>
      </c>
      <c r="AS45" s="187">
        <f t="shared" si="5"/>
        <v>0</v>
      </c>
      <c r="AT45" s="187">
        <f t="shared" si="8"/>
        <v>0</v>
      </c>
      <c r="AU45" s="187">
        <f>SUM(G43:G45)</f>
        <v>0</v>
      </c>
      <c r="AV45" s="187">
        <f t="shared" ref="AV45:AV72" si="11">SUM(G43:G46)</f>
        <v>0</v>
      </c>
      <c r="AW45" s="187">
        <f>SUM(G43:G45)</f>
        <v>0</v>
      </c>
      <c r="AX45" s="187">
        <f>SUM(G43:G45)</f>
        <v>0</v>
      </c>
      <c r="AY45" s="187">
        <f>SUM(G43:G45)</f>
        <v>0</v>
      </c>
      <c r="AZ45" s="187">
        <f>SUM(G43:G45)</f>
        <v>0</v>
      </c>
      <c r="BA45" s="187">
        <f>SUM(G43:G45)</f>
        <v>0</v>
      </c>
      <c r="BB45" s="187">
        <f>SUM(G43:G45)</f>
        <v>0</v>
      </c>
      <c r="BC45" s="187">
        <f>SUM(G43:G45)</f>
        <v>0</v>
      </c>
      <c r="BD45" s="187">
        <f>SUM(G43:G45)</f>
        <v>0</v>
      </c>
      <c r="BE45" s="187">
        <f>SUM(G43:G45)</f>
        <v>0</v>
      </c>
      <c r="BF45" s="187">
        <f>SUM($G$43:G45)</f>
        <v>0</v>
      </c>
      <c r="BG45" s="187">
        <f>SUM($G$43:G45)</f>
        <v>0</v>
      </c>
      <c r="BH45" s="187">
        <f>SUM($G$43:G45)</f>
        <v>0</v>
      </c>
      <c r="BI45" s="187">
        <f>SUM($G$43:G45)</f>
        <v>0</v>
      </c>
      <c r="BJ45" s="187">
        <f>SUM($G$43:G45)</f>
        <v>0</v>
      </c>
      <c r="BK45" s="187">
        <f>SUM($G$43:G45)</f>
        <v>0</v>
      </c>
      <c r="BL45" s="187">
        <f>SUM($G$43:G45)</f>
        <v>0</v>
      </c>
      <c r="BM45" s="187">
        <f>SUM($G$43:G45)</f>
        <v>0</v>
      </c>
      <c r="BN45" s="187">
        <f>SUM($G$43:G45)</f>
        <v>0</v>
      </c>
      <c r="BO45" s="187">
        <f>SUM($G$43:G45)</f>
        <v>0</v>
      </c>
      <c r="BP45" s="187">
        <f>SUM($G$43:G45)</f>
        <v>0</v>
      </c>
      <c r="BQ45" s="187">
        <f>SUM($G$43:G45)</f>
        <v>0</v>
      </c>
      <c r="BR45" s="187">
        <f>SUM($G$43:G45)</f>
        <v>0</v>
      </c>
      <c r="BS45" s="187">
        <f>SUM($G$43:G45)</f>
        <v>0</v>
      </c>
      <c r="BT45" s="187">
        <f>SUM($G$43:G45)</f>
        <v>0</v>
      </c>
      <c r="BU45" s="187">
        <f>SUM($G$43:G45)</f>
        <v>0</v>
      </c>
      <c r="BV45" s="187">
        <f>SUM($G$43:G45)</f>
        <v>0</v>
      </c>
    </row>
    <row r="46" spans="1:74" ht="13" hidden="1" x14ac:dyDescent="0.3">
      <c r="A46" s="105" t="s">
        <v>276</v>
      </c>
      <c r="B46" s="105" t="s">
        <v>276</v>
      </c>
      <c r="C46" s="18"/>
      <c r="D46" s="1">
        <v>4</v>
      </c>
      <c r="E46" s="18" t="e">
        <f t="shared" si="9"/>
        <v>#REF!</v>
      </c>
      <c r="F46" s="187">
        <f>('Input Dritt Grundlagen'!L22*'Annahmen u Setzungen Grundlagen'!$D$128)/'Annahmen u Setzungen Grundlagen'!$D$140</f>
        <v>0</v>
      </c>
      <c r="G46" s="1">
        <f>('Input Dritt Grundlagen'!L22*'Annahmen u Setzungen Grundlagen'!$D$128)/'Annahmen u Setzungen Grundlagen'!$D$152</f>
        <v>0</v>
      </c>
      <c r="H46" s="90"/>
      <c r="I46" s="18">
        <v>4</v>
      </c>
      <c r="J46" s="18"/>
      <c r="K46" s="18">
        <f t="shared" si="3"/>
        <v>0</v>
      </c>
      <c r="L46" s="18">
        <f t="shared" si="6"/>
        <v>0</v>
      </c>
      <c r="M46" s="18"/>
      <c r="N46" s="187">
        <f t="shared" si="4"/>
        <v>0</v>
      </c>
      <c r="O46" s="187">
        <f t="shared" si="7"/>
        <v>0</v>
      </c>
      <c r="P46" s="187">
        <f t="shared" ref="P46:P72" si="12">SUM(F44:F46)</f>
        <v>0</v>
      </c>
      <c r="Q46" s="187">
        <f t="shared" si="10"/>
        <v>0</v>
      </c>
      <c r="R46" s="187">
        <f>SUM(F43:F46)</f>
        <v>0</v>
      </c>
      <c r="S46" s="187">
        <f>SUM(F43:F46)</f>
        <v>0</v>
      </c>
      <c r="T46" s="187">
        <f>SUM(F43:F46)</f>
        <v>0</v>
      </c>
      <c r="U46" s="187">
        <f>SUM(F43:F46)</f>
        <v>0</v>
      </c>
      <c r="V46" s="187">
        <f>SUM(F43:F46)</f>
        <v>0</v>
      </c>
      <c r="W46" s="187">
        <f>SUM(F43:F46)</f>
        <v>0</v>
      </c>
      <c r="X46" s="187">
        <f>SUM(F43:F46)</f>
        <v>0</v>
      </c>
      <c r="Y46" s="187">
        <f>SUM(F43:F46)</f>
        <v>0</v>
      </c>
      <c r="Z46" s="187">
        <f>SUM(F43:F46)</f>
        <v>0</v>
      </c>
      <c r="AA46" s="187">
        <f>SUM($F$43:F46)</f>
        <v>0</v>
      </c>
      <c r="AB46" s="187">
        <f>SUM($F$43:F46)</f>
        <v>0</v>
      </c>
      <c r="AC46" s="187">
        <f>SUM($F$43:F46)</f>
        <v>0</v>
      </c>
      <c r="AD46" s="187">
        <f>SUM($F$43:F46)</f>
        <v>0</v>
      </c>
      <c r="AE46" s="187">
        <f>SUM($F$43:F46)</f>
        <v>0</v>
      </c>
      <c r="AF46" s="187">
        <f>SUM($F$43:F46)</f>
        <v>0</v>
      </c>
      <c r="AG46" s="187">
        <f>SUM($F$43:F46)</f>
        <v>0</v>
      </c>
      <c r="AH46" s="187">
        <f>SUM($F$43:F46)</f>
        <v>0</v>
      </c>
      <c r="AI46" s="187">
        <f>SUM($F$43:F46)</f>
        <v>0</v>
      </c>
      <c r="AJ46" s="187">
        <f>SUM($F$43:F46)</f>
        <v>0</v>
      </c>
      <c r="AK46" s="187">
        <f>SUM($F$43:F46)</f>
        <v>0</v>
      </c>
      <c r="AL46" s="187">
        <f>SUM($F$43:F46)</f>
        <v>0</v>
      </c>
      <c r="AM46" s="187">
        <f>SUM($F$43:F46)</f>
        <v>0</v>
      </c>
      <c r="AN46" s="187">
        <f>SUM($F$43:F46)</f>
        <v>0</v>
      </c>
      <c r="AO46" s="187">
        <f>SUM($F$43:F46)</f>
        <v>0</v>
      </c>
      <c r="AP46" s="187">
        <f>SUM($F$43:F46)</f>
        <v>0</v>
      </c>
      <c r="AQ46" s="187">
        <f>SUM($F$43:F46)</f>
        <v>0</v>
      </c>
      <c r="AS46" s="187">
        <f t="shared" si="5"/>
        <v>0</v>
      </c>
      <c r="AT46" s="187">
        <f t="shared" si="8"/>
        <v>0</v>
      </c>
      <c r="AU46" s="187">
        <f t="shared" ref="AU46:AU72" si="13">SUM(G44:G46)</f>
        <v>0</v>
      </c>
      <c r="AV46" s="187">
        <f t="shared" si="11"/>
        <v>0</v>
      </c>
      <c r="AW46" s="187">
        <f>SUM(G43:G46)</f>
        <v>0</v>
      </c>
      <c r="AX46" s="187">
        <f>SUM(G43:G46)</f>
        <v>0</v>
      </c>
      <c r="AY46" s="187">
        <f>SUM(G43:G46)</f>
        <v>0</v>
      </c>
      <c r="AZ46" s="187">
        <f>SUM(G43:G46)</f>
        <v>0</v>
      </c>
      <c r="BA46" s="187">
        <f>SUM(G43:G46)</f>
        <v>0</v>
      </c>
      <c r="BB46" s="187">
        <f>SUM(G43:G46)</f>
        <v>0</v>
      </c>
      <c r="BC46" s="187">
        <f>SUM(G43:G46)</f>
        <v>0</v>
      </c>
      <c r="BD46" s="187">
        <f>SUM(G43:G46)</f>
        <v>0</v>
      </c>
      <c r="BE46" s="187">
        <f>SUM(G43:G46)</f>
        <v>0</v>
      </c>
      <c r="BF46" s="187">
        <f>SUM($G$43:G46)</f>
        <v>0</v>
      </c>
      <c r="BG46" s="187">
        <f>SUM($G$43:G46)</f>
        <v>0</v>
      </c>
      <c r="BH46" s="187">
        <f>SUM($G$43:G46)</f>
        <v>0</v>
      </c>
      <c r="BI46" s="187">
        <f>SUM($G$43:G46)</f>
        <v>0</v>
      </c>
      <c r="BJ46" s="187">
        <f>SUM($G$43:G46)</f>
        <v>0</v>
      </c>
      <c r="BK46" s="187">
        <f>SUM($G$43:G46)</f>
        <v>0</v>
      </c>
      <c r="BL46" s="187">
        <f>SUM($G$43:G46)</f>
        <v>0</v>
      </c>
      <c r="BM46" s="187">
        <f>SUM($G$43:G46)</f>
        <v>0</v>
      </c>
      <c r="BN46" s="187">
        <f>SUM($G$43:G46)</f>
        <v>0</v>
      </c>
      <c r="BO46" s="187">
        <f>SUM($G$43:G46)</f>
        <v>0</v>
      </c>
      <c r="BP46" s="187">
        <f>SUM($G$43:G46)</f>
        <v>0</v>
      </c>
      <c r="BQ46" s="187">
        <f>SUM($G$43:G46)</f>
        <v>0</v>
      </c>
      <c r="BR46" s="187">
        <f>SUM($G$43:G46)</f>
        <v>0</v>
      </c>
      <c r="BS46" s="187">
        <f>SUM($G$43:G46)</f>
        <v>0</v>
      </c>
      <c r="BT46" s="187">
        <f>SUM($G$43:G46)</f>
        <v>0</v>
      </c>
      <c r="BU46" s="187">
        <f>SUM($G$43:G46)</f>
        <v>0</v>
      </c>
      <c r="BV46" s="187">
        <f>SUM($G$43:G46)</f>
        <v>0</v>
      </c>
    </row>
    <row r="47" spans="1:74" ht="13" hidden="1" x14ac:dyDescent="0.3">
      <c r="A47" s="105" t="s">
        <v>276</v>
      </c>
      <c r="B47" s="105" t="s">
        <v>276</v>
      </c>
      <c r="C47" s="18"/>
      <c r="D47" s="1">
        <v>5</v>
      </c>
      <c r="E47" s="18" t="e">
        <f t="shared" si="9"/>
        <v>#REF!</v>
      </c>
      <c r="F47" s="187">
        <f>('Input Dritt Grundlagen'!L23*'Annahmen u Setzungen Grundlagen'!$D$128)/'Annahmen u Setzungen Grundlagen'!$D$140</f>
        <v>0</v>
      </c>
      <c r="G47" s="1">
        <f>('Input Dritt Grundlagen'!L23*'Annahmen u Setzungen Grundlagen'!$D$128)/'Annahmen u Setzungen Grundlagen'!$D$152</f>
        <v>0</v>
      </c>
      <c r="H47" s="90"/>
      <c r="I47" s="18">
        <v>5</v>
      </c>
      <c r="J47" s="18"/>
      <c r="K47" s="18">
        <f t="shared" si="3"/>
        <v>0</v>
      </c>
      <c r="L47" s="18">
        <f t="shared" si="6"/>
        <v>0</v>
      </c>
      <c r="M47" s="18"/>
      <c r="N47" s="187">
        <f t="shared" si="4"/>
        <v>0</v>
      </c>
      <c r="O47" s="187">
        <f t="shared" si="7"/>
        <v>0</v>
      </c>
      <c r="P47" s="187">
        <f t="shared" si="12"/>
        <v>0</v>
      </c>
      <c r="Q47" s="187">
        <f t="shared" si="10"/>
        <v>0</v>
      </c>
      <c r="R47" s="187">
        <f t="shared" ref="R47:R72" si="14">SUM(F43:F47)</f>
        <v>0</v>
      </c>
      <c r="S47" s="187">
        <f>SUM(F43:F47)</f>
        <v>0</v>
      </c>
      <c r="T47" s="187">
        <f>SUM(F43:F47)</f>
        <v>0</v>
      </c>
      <c r="U47" s="187">
        <f>SUM(F43:F47)</f>
        <v>0</v>
      </c>
      <c r="V47" s="187">
        <f>SUM(F43:F47)</f>
        <v>0</v>
      </c>
      <c r="W47" s="187">
        <f>SUM(F43:F47)</f>
        <v>0</v>
      </c>
      <c r="X47" s="187">
        <f>SUM(F43:F47)</f>
        <v>0</v>
      </c>
      <c r="Y47" s="187">
        <f>SUM(F43:F47)</f>
        <v>0</v>
      </c>
      <c r="Z47" s="187">
        <f>SUM(F43:F47)</f>
        <v>0</v>
      </c>
      <c r="AA47" s="187">
        <f>SUM($F$43:F47)</f>
        <v>0</v>
      </c>
      <c r="AB47" s="187">
        <f>SUM($F$43:F47)</f>
        <v>0</v>
      </c>
      <c r="AC47" s="187">
        <f>SUM($F$43:F47)</f>
        <v>0</v>
      </c>
      <c r="AD47" s="187">
        <f>SUM($F$43:F47)</f>
        <v>0</v>
      </c>
      <c r="AE47" s="187">
        <f>SUM($F$43:F47)</f>
        <v>0</v>
      </c>
      <c r="AF47" s="187">
        <f>SUM($F$43:F47)</f>
        <v>0</v>
      </c>
      <c r="AG47" s="187">
        <f>SUM($F$43:F47)</f>
        <v>0</v>
      </c>
      <c r="AH47" s="187">
        <f>SUM($F$43:F47)</f>
        <v>0</v>
      </c>
      <c r="AI47" s="187">
        <f>SUM($F$43:F47)</f>
        <v>0</v>
      </c>
      <c r="AJ47" s="187">
        <f>SUM($F$43:F47)</f>
        <v>0</v>
      </c>
      <c r="AK47" s="187">
        <f>SUM($F$43:F47)</f>
        <v>0</v>
      </c>
      <c r="AL47" s="187">
        <f>SUM($F$43:F47)</f>
        <v>0</v>
      </c>
      <c r="AM47" s="187">
        <f>SUM($F$43:F47)</f>
        <v>0</v>
      </c>
      <c r="AN47" s="187">
        <f>SUM($F$43:F47)</f>
        <v>0</v>
      </c>
      <c r="AO47" s="187">
        <f>SUM($F$43:F47)</f>
        <v>0</v>
      </c>
      <c r="AP47" s="187">
        <f>SUM($F$43:F47)</f>
        <v>0</v>
      </c>
      <c r="AQ47" s="187">
        <f>SUM($F$43:F47)</f>
        <v>0</v>
      </c>
      <c r="AS47" s="187">
        <f t="shared" si="5"/>
        <v>0</v>
      </c>
      <c r="AT47" s="187">
        <f t="shared" si="8"/>
        <v>0</v>
      </c>
      <c r="AU47" s="187">
        <f t="shared" si="13"/>
        <v>0</v>
      </c>
      <c r="AV47" s="187">
        <f t="shared" si="11"/>
        <v>0</v>
      </c>
      <c r="AW47" s="187">
        <f t="shared" ref="AW47:AW72" si="15">SUM(G43:G47)</f>
        <v>0</v>
      </c>
      <c r="AX47" s="187">
        <f>SUM(G43:G47)</f>
        <v>0</v>
      </c>
      <c r="AY47" s="187">
        <f>SUM(G43:G47)</f>
        <v>0</v>
      </c>
      <c r="AZ47" s="187">
        <f>SUM(G43:G47)</f>
        <v>0</v>
      </c>
      <c r="BA47" s="187">
        <f>SUM(G43:G47)</f>
        <v>0</v>
      </c>
      <c r="BB47" s="187">
        <f>SUM(G43:G47)</f>
        <v>0</v>
      </c>
      <c r="BC47" s="187">
        <f>SUM(G43:G47)</f>
        <v>0</v>
      </c>
      <c r="BD47" s="187">
        <f>SUM(G43:G47)</f>
        <v>0</v>
      </c>
      <c r="BE47" s="187">
        <f>SUM(G43:G47)</f>
        <v>0</v>
      </c>
      <c r="BF47" s="187">
        <f>SUM($G$43:G47)</f>
        <v>0</v>
      </c>
      <c r="BG47" s="187">
        <f>SUM($G$43:G47)</f>
        <v>0</v>
      </c>
      <c r="BH47" s="187">
        <f>SUM($G$43:G47)</f>
        <v>0</v>
      </c>
      <c r="BI47" s="187">
        <f>SUM($G$43:G47)</f>
        <v>0</v>
      </c>
      <c r="BJ47" s="187">
        <f>SUM($G$43:G47)</f>
        <v>0</v>
      </c>
      <c r="BK47" s="187">
        <f>SUM($G$43:G47)</f>
        <v>0</v>
      </c>
      <c r="BL47" s="187">
        <f>SUM($G$43:G47)</f>
        <v>0</v>
      </c>
      <c r="BM47" s="187">
        <f>SUM($G$43:G47)</f>
        <v>0</v>
      </c>
      <c r="BN47" s="187">
        <f>SUM($G$43:G47)</f>
        <v>0</v>
      </c>
      <c r="BO47" s="187">
        <f>SUM($G$43:G47)</f>
        <v>0</v>
      </c>
      <c r="BP47" s="187">
        <f>SUM($G$43:G47)</f>
        <v>0</v>
      </c>
      <c r="BQ47" s="187">
        <f>SUM($G$43:G47)</f>
        <v>0</v>
      </c>
      <c r="BR47" s="187">
        <f>SUM($G$43:G47)</f>
        <v>0</v>
      </c>
      <c r="BS47" s="187">
        <f>SUM($G$43:G47)</f>
        <v>0</v>
      </c>
      <c r="BT47" s="187">
        <f>SUM($G$43:G47)</f>
        <v>0</v>
      </c>
      <c r="BU47" s="187">
        <f>SUM($G$43:G47)</f>
        <v>0</v>
      </c>
      <c r="BV47" s="187">
        <f>SUM($G$43:G47)</f>
        <v>0</v>
      </c>
    </row>
    <row r="48" spans="1:74" ht="13" hidden="1" x14ac:dyDescent="0.3">
      <c r="A48" s="105" t="s">
        <v>276</v>
      </c>
      <c r="B48" s="105" t="s">
        <v>276</v>
      </c>
      <c r="C48" s="18"/>
      <c r="D48" s="1">
        <v>6</v>
      </c>
      <c r="E48" s="18" t="e">
        <f t="shared" si="9"/>
        <v>#REF!</v>
      </c>
      <c r="F48" s="187">
        <f>('Input Dritt Grundlagen'!L24*'Annahmen u Setzungen Grundlagen'!$D$128)/'Annahmen u Setzungen Grundlagen'!$D$140</f>
        <v>0</v>
      </c>
      <c r="G48" s="1">
        <f>('Input Dritt Grundlagen'!L24*'Annahmen u Setzungen Grundlagen'!$D$128)/'Annahmen u Setzungen Grundlagen'!$D$152</f>
        <v>0</v>
      </c>
      <c r="H48" s="90"/>
      <c r="I48" s="18">
        <v>6</v>
      </c>
      <c r="J48" s="18"/>
      <c r="K48" s="18">
        <f t="shared" si="3"/>
        <v>0</v>
      </c>
      <c r="L48" s="18">
        <f t="shared" si="6"/>
        <v>0</v>
      </c>
      <c r="M48" s="18"/>
      <c r="N48" s="187">
        <f t="shared" si="4"/>
        <v>0</v>
      </c>
      <c r="O48" s="187">
        <f t="shared" si="7"/>
        <v>0</v>
      </c>
      <c r="P48" s="187">
        <f t="shared" si="12"/>
        <v>0</v>
      </c>
      <c r="Q48" s="187">
        <f t="shared" si="10"/>
        <v>0</v>
      </c>
      <c r="R48" s="187">
        <f t="shared" si="14"/>
        <v>0</v>
      </c>
      <c r="S48" s="187">
        <f t="shared" ref="S48:S72" si="16">SUM(F43:F48)</f>
        <v>0</v>
      </c>
      <c r="T48" s="187">
        <f>SUM(F43:F48)</f>
        <v>0</v>
      </c>
      <c r="U48" s="187">
        <f>SUM(F43:F48)</f>
        <v>0</v>
      </c>
      <c r="V48" s="187">
        <f>SUM(F43:F48)</f>
        <v>0</v>
      </c>
      <c r="W48" s="187">
        <f>SUM(F43:F48)</f>
        <v>0</v>
      </c>
      <c r="X48" s="187">
        <f>SUM(F43:F48)</f>
        <v>0</v>
      </c>
      <c r="Y48" s="187">
        <f>SUM(F43:F48)</f>
        <v>0</v>
      </c>
      <c r="Z48" s="187">
        <f>SUM(F43:F48)</f>
        <v>0</v>
      </c>
      <c r="AA48" s="187">
        <f>SUM($F$43:F48)</f>
        <v>0</v>
      </c>
      <c r="AB48" s="187">
        <f>SUM($F$43:F48)</f>
        <v>0</v>
      </c>
      <c r="AC48" s="187">
        <f>SUM($F$43:F48)</f>
        <v>0</v>
      </c>
      <c r="AD48" s="187">
        <f>SUM($F$43:F48)</f>
        <v>0</v>
      </c>
      <c r="AE48" s="187">
        <f>SUM($F$43:F48)</f>
        <v>0</v>
      </c>
      <c r="AF48" s="187">
        <f>SUM($F$43:F48)</f>
        <v>0</v>
      </c>
      <c r="AG48" s="187">
        <f>SUM($F$43:F48)</f>
        <v>0</v>
      </c>
      <c r="AH48" s="187">
        <f>SUM($F$43:F48)</f>
        <v>0</v>
      </c>
      <c r="AI48" s="187">
        <f>SUM($F$43:F48)</f>
        <v>0</v>
      </c>
      <c r="AJ48" s="187">
        <f>SUM($F$43:F48)</f>
        <v>0</v>
      </c>
      <c r="AK48" s="187">
        <f>SUM($F$43:F48)</f>
        <v>0</v>
      </c>
      <c r="AL48" s="187">
        <f>SUM($F$43:F48)</f>
        <v>0</v>
      </c>
      <c r="AM48" s="187">
        <f>SUM($F$43:F48)</f>
        <v>0</v>
      </c>
      <c r="AN48" s="187">
        <f>SUM($F$43:F48)</f>
        <v>0</v>
      </c>
      <c r="AO48" s="187">
        <f>SUM($F$43:F48)</f>
        <v>0</v>
      </c>
      <c r="AP48" s="187">
        <f>SUM($F$43:F48)</f>
        <v>0</v>
      </c>
      <c r="AQ48" s="187">
        <f>SUM($F$43:F48)</f>
        <v>0</v>
      </c>
      <c r="AS48" s="187">
        <f t="shared" si="5"/>
        <v>0</v>
      </c>
      <c r="AT48" s="187">
        <f t="shared" si="8"/>
        <v>0</v>
      </c>
      <c r="AU48" s="187">
        <f t="shared" si="13"/>
        <v>0</v>
      </c>
      <c r="AV48" s="187">
        <f t="shared" si="11"/>
        <v>0</v>
      </c>
      <c r="AW48" s="187">
        <f t="shared" si="15"/>
        <v>0</v>
      </c>
      <c r="AX48" s="187">
        <f t="shared" ref="AX48:AX72" si="17">SUM(G43:G48)</f>
        <v>0</v>
      </c>
      <c r="AY48" s="187">
        <f>SUM(G43:G48)</f>
        <v>0</v>
      </c>
      <c r="AZ48" s="187">
        <f>SUM(G43:G48)</f>
        <v>0</v>
      </c>
      <c r="BA48" s="187">
        <f>SUM(G43:G48)</f>
        <v>0</v>
      </c>
      <c r="BB48" s="187">
        <f>SUM(G43:G48)</f>
        <v>0</v>
      </c>
      <c r="BC48" s="187">
        <f>SUM(G43:G48)</f>
        <v>0</v>
      </c>
      <c r="BD48" s="187">
        <f>SUM(G43:G48)</f>
        <v>0</v>
      </c>
      <c r="BE48" s="187">
        <f>SUM(G43:G48)</f>
        <v>0</v>
      </c>
      <c r="BF48" s="187">
        <f>SUM($G$43:G48)</f>
        <v>0</v>
      </c>
      <c r="BG48" s="187">
        <f>SUM($G$43:G48)</f>
        <v>0</v>
      </c>
      <c r="BH48" s="187">
        <f>SUM($G$43:G48)</f>
        <v>0</v>
      </c>
      <c r="BI48" s="187">
        <f>SUM($G$43:G48)</f>
        <v>0</v>
      </c>
      <c r="BJ48" s="187">
        <f>SUM($G$43:G48)</f>
        <v>0</v>
      </c>
      <c r="BK48" s="187">
        <f>SUM($G$43:G48)</f>
        <v>0</v>
      </c>
      <c r="BL48" s="187">
        <f>SUM($G$43:G48)</f>
        <v>0</v>
      </c>
      <c r="BM48" s="187">
        <f>SUM($G$43:G48)</f>
        <v>0</v>
      </c>
      <c r="BN48" s="187">
        <f>SUM($G$43:G48)</f>
        <v>0</v>
      </c>
      <c r="BO48" s="187">
        <f>SUM($G$43:G48)</f>
        <v>0</v>
      </c>
      <c r="BP48" s="187">
        <f>SUM($G$43:G48)</f>
        <v>0</v>
      </c>
      <c r="BQ48" s="187">
        <f>SUM($G$43:G48)</f>
        <v>0</v>
      </c>
      <c r="BR48" s="187">
        <f>SUM($G$43:G48)</f>
        <v>0</v>
      </c>
      <c r="BS48" s="187">
        <f>SUM($G$43:G48)</f>
        <v>0</v>
      </c>
      <c r="BT48" s="187">
        <f>SUM($G$43:G48)</f>
        <v>0</v>
      </c>
      <c r="BU48" s="187">
        <f>SUM($G$43:G48)</f>
        <v>0</v>
      </c>
      <c r="BV48" s="187">
        <f>SUM($G$43:G48)</f>
        <v>0</v>
      </c>
    </row>
    <row r="49" spans="1:74" ht="13" hidden="1" x14ac:dyDescent="0.3">
      <c r="A49" s="105" t="s">
        <v>276</v>
      </c>
      <c r="B49" s="105" t="s">
        <v>276</v>
      </c>
      <c r="C49" s="18"/>
      <c r="D49" s="1">
        <v>7</v>
      </c>
      <c r="E49" s="18" t="e">
        <f t="shared" si="9"/>
        <v>#REF!</v>
      </c>
      <c r="F49" s="187">
        <f>('Input Dritt Grundlagen'!L25*'Annahmen u Setzungen Grundlagen'!$D$128)/'Annahmen u Setzungen Grundlagen'!$D$140</f>
        <v>0</v>
      </c>
      <c r="G49" s="1">
        <f>('Input Dritt Grundlagen'!L25*'Annahmen u Setzungen Grundlagen'!$D$128)/'Annahmen u Setzungen Grundlagen'!$D$152</f>
        <v>0</v>
      </c>
      <c r="H49" s="90"/>
      <c r="I49" s="18">
        <v>7</v>
      </c>
      <c r="J49" s="18"/>
      <c r="K49" s="18">
        <f t="shared" si="3"/>
        <v>0</v>
      </c>
      <c r="L49" s="18">
        <f t="shared" si="6"/>
        <v>0</v>
      </c>
      <c r="M49" s="18"/>
      <c r="N49" s="187">
        <f t="shared" si="4"/>
        <v>0</v>
      </c>
      <c r="O49" s="187">
        <f t="shared" si="7"/>
        <v>0</v>
      </c>
      <c r="P49" s="187">
        <f t="shared" si="12"/>
        <v>0</v>
      </c>
      <c r="Q49" s="187">
        <f t="shared" si="10"/>
        <v>0</v>
      </c>
      <c r="R49" s="187">
        <f t="shared" si="14"/>
        <v>0</v>
      </c>
      <c r="S49" s="187">
        <f t="shared" si="16"/>
        <v>0</v>
      </c>
      <c r="T49" s="187">
        <f t="shared" ref="T49:T72" si="18">SUM(F43:F49)</f>
        <v>0</v>
      </c>
      <c r="U49" s="187">
        <f>SUM(F43:F49)</f>
        <v>0</v>
      </c>
      <c r="V49" s="187">
        <f>SUM(F43:F49)</f>
        <v>0</v>
      </c>
      <c r="W49" s="187">
        <f>SUM(F43:F49)</f>
        <v>0</v>
      </c>
      <c r="X49" s="187">
        <f>SUM(F43:F49)</f>
        <v>0</v>
      </c>
      <c r="Y49" s="187">
        <f>SUM(F43:F49)</f>
        <v>0</v>
      </c>
      <c r="Z49" s="187">
        <f>SUM(F43:F49)</f>
        <v>0</v>
      </c>
      <c r="AA49" s="187">
        <f>SUM($F$43:F49)</f>
        <v>0</v>
      </c>
      <c r="AB49" s="187">
        <f>SUM($F$43:F49)</f>
        <v>0</v>
      </c>
      <c r="AC49" s="187">
        <f>SUM($F$43:F49)</f>
        <v>0</v>
      </c>
      <c r="AD49" s="187">
        <f>SUM($F$43:F49)</f>
        <v>0</v>
      </c>
      <c r="AE49" s="187">
        <f>SUM($F$43:F49)</f>
        <v>0</v>
      </c>
      <c r="AF49" s="187">
        <f>SUM($F$43:F49)</f>
        <v>0</v>
      </c>
      <c r="AG49" s="187">
        <f>SUM($F$43:F49)</f>
        <v>0</v>
      </c>
      <c r="AH49" s="187">
        <f>SUM($F$43:F49)</f>
        <v>0</v>
      </c>
      <c r="AI49" s="187">
        <f>SUM($F$43:F49)</f>
        <v>0</v>
      </c>
      <c r="AJ49" s="187">
        <f>SUM($F$43:F49)</f>
        <v>0</v>
      </c>
      <c r="AK49" s="187">
        <f>SUM($F$43:F49)</f>
        <v>0</v>
      </c>
      <c r="AL49" s="187">
        <f>SUM($F$43:F49)</f>
        <v>0</v>
      </c>
      <c r="AM49" s="187">
        <f>SUM($F$43:F49)</f>
        <v>0</v>
      </c>
      <c r="AN49" s="187">
        <f>SUM($F$43:F49)</f>
        <v>0</v>
      </c>
      <c r="AO49" s="187">
        <f>SUM($F$43:F49)</f>
        <v>0</v>
      </c>
      <c r="AP49" s="187">
        <f>SUM($F$43:F49)</f>
        <v>0</v>
      </c>
      <c r="AQ49" s="187">
        <f>SUM($F$43:F49)</f>
        <v>0</v>
      </c>
      <c r="AS49" s="187">
        <f t="shared" si="5"/>
        <v>0</v>
      </c>
      <c r="AT49" s="187">
        <f t="shared" si="8"/>
        <v>0</v>
      </c>
      <c r="AU49" s="187">
        <f t="shared" si="13"/>
        <v>0</v>
      </c>
      <c r="AV49" s="187">
        <f t="shared" si="11"/>
        <v>0</v>
      </c>
      <c r="AW49" s="187">
        <f t="shared" si="15"/>
        <v>0</v>
      </c>
      <c r="AX49" s="187">
        <f t="shared" si="17"/>
        <v>0</v>
      </c>
      <c r="AY49" s="187">
        <f t="shared" ref="AY49:AY72" si="19">SUM(G43:G49)</f>
        <v>0</v>
      </c>
      <c r="AZ49" s="187">
        <f>SUM(G43:G49)</f>
        <v>0</v>
      </c>
      <c r="BA49" s="187">
        <f>SUM(G43:G49)</f>
        <v>0</v>
      </c>
      <c r="BB49" s="187">
        <f>SUM(G43:G49)</f>
        <v>0</v>
      </c>
      <c r="BC49" s="187">
        <f>SUM(G43:G49)</f>
        <v>0</v>
      </c>
      <c r="BD49" s="187">
        <f>SUM(G43:G49)</f>
        <v>0</v>
      </c>
      <c r="BE49" s="187">
        <f>SUM(G43:G49)</f>
        <v>0</v>
      </c>
      <c r="BF49" s="187">
        <f>SUM($G$43:G49)</f>
        <v>0</v>
      </c>
      <c r="BG49" s="187">
        <f>SUM($G$43:G49)</f>
        <v>0</v>
      </c>
      <c r="BH49" s="187">
        <f>SUM($G$43:G49)</f>
        <v>0</v>
      </c>
      <c r="BI49" s="187">
        <f>SUM($G$43:G49)</f>
        <v>0</v>
      </c>
      <c r="BJ49" s="187">
        <f>SUM($G$43:G49)</f>
        <v>0</v>
      </c>
      <c r="BK49" s="187">
        <f>SUM($G$43:G49)</f>
        <v>0</v>
      </c>
      <c r="BL49" s="187">
        <f>SUM($G$43:G49)</f>
        <v>0</v>
      </c>
      <c r="BM49" s="187">
        <f>SUM($G$43:G49)</f>
        <v>0</v>
      </c>
      <c r="BN49" s="187">
        <f>SUM($G$43:G49)</f>
        <v>0</v>
      </c>
      <c r="BO49" s="187">
        <f>SUM($G$43:G49)</f>
        <v>0</v>
      </c>
      <c r="BP49" s="187">
        <f>SUM($G$43:G49)</f>
        <v>0</v>
      </c>
      <c r="BQ49" s="187">
        <f>SUM($G$43:G49)</f>
        <v>0</v>
      </c>
      <c r="BR49" s="187">
        <f>SUM($G$43:G49)</f>
        <v>0</v>
      </c>
      <c r="BS49" s="187">
        <f>SUM($G$43:G49)</f>
        <v>0</v>
      </c>
      <c r="BT49" s="187">
        <f>SUM($G$43:G49)</f>
        <v>0</v>
      </c>
      <c r="BU49" s="187">
        <f>SUM($G$43:G49)</f>
        <v>0</v>
      </c>
      <c r="BV49" s="187">
        <f>SUM($G$43:G49)</f>
        <v>0</v>
      </c>
    </row>
    <row r="50" spans="1:74" ht="13" hidden="1" x14ac:dyDescent="0.3">
      <c r="A50" s="105" t="s">
        <v>276</v>
      </c>
      <c r="B50" s="105" t="s">
        <v>276</v>
      </c>
      <c r="C50" s="18"/>
      <c r="D50" s="1">
        <v>8</v>
      </c>
      <c r="E50" s="18" t="e">
        <f t="shared" si="9"/>
        <v>#REF!</v>
      </c>
      <c r="F50" s="187">
        <f>('Input Dritt Grundlagen'!L26*'Annahmen u Setzungen Grundlagen'!$D$128)/'Annahmen u Setzungen Grundlagen'!$D$140</f>
        <v>0</v>
      </c>
      <c r="G50" s="1">
        <f>('Input Dritt Grundlagen'!L26*'Annahmen u Setzungen Grundlagen'!$D$128)/'Annahmen u Setzungen Grundlagen'!$D$152</f>
        <v>0</v>
      </c>
      <c r="H50" s="90"/>
      <c r="I50" s="18">
        <v>8</v>
      </c>
      <c r="J50" s="18"/>
      <c r="K50" s="18">
        <f t="shared" si="3"/>
        <v>0</v>
      </c>
      <c r="L50" s="18">
        <f t="shared" si="6"/>
        <v>0</v>
      </c>
      <c r="M50" s="18"/>
      <c r="N50" s="187">
        <f t="shared" si="4"/>
        <v>0</v>
      </c>
      <c r="O50" s="187">
        <f t="shared" si="7"/>
        <v>0</v>
      </c>
      <c r="P50" s="187">
        <f t="shared" si="12"/>
        <v>0</v>
      </c>
      <c r="Q50" s="187">
        <f t="shared" si="10"/>
        <v>0</v>
      </c>
      <c r="R50" s="187">
        <f t="shared" si="14"/>
        <v>0</v>
      </c>
      <c r="S50" s="187">
        <f t="shared" si="16"/>
        <v>0</v>
      </c>
      <c r="T50" s="187">
        <f t="shared" si="18"/>
        <v>0</v>
      </c>
      <c r="U50" s="187">
        <f t="shared" ref="U50:U72" si="20">SUM(F43:F50)</f>
        <v>0</v>
      </c>
      <c r="V50" s="187">
        <f>SUM(F43:F50)</f>
        <v>0</v>
      </c>
      <c r="W50" s="187">
        <f>SUM(F43:F50)</f>
        <v>0</v>
      </c>
      <c r="X50" s="187">
        <f>SUM(F43:F50)</f>
        <v>0</v>
      </c>
      <c r="Y50" s="187">
        <f>SUM(F43:F50)</f>
        <v>0</v>
      </c>
      <c r="Z50" s="187">
        <f>SUM(F43:F50)</f>
        <v>0</v>
      </c>
      <c r="AA50" s="187">
        <f>SUM($F$43:F50)</f>
        <v>0</v>
      </c>
      <c r="AB50" s="187">
        <f>SUM($F$43:F50)</f>
        <v>0</v>
      </c>
      <c r="AC50" s="187">
        <f>SUM($F$43:F50)</f>
        <v>0</v>
      </c>
      <c r="AD50" s="187">
        <f>SUM($F$43:F50)</f>
        <v>0</v>
      </c>
      <c r="AE50" s="187">
        <f>SUM($F$43:F50)</f>
        <v>0</v>
      </c>
      <c r="AF50" s="187">
        <f>SUM($F$43:F50)</f>
        <v>0</v>
      </c>
      <c r="AG50" s="187">
        <f>SUM($F$43:F50)</f>
        <v>0</v>
      </c>
      <c r="AH50" s="187">
        <f>SUM($F$43:F50)</f>
        <v>0</v>
      </c>
      <c r="AI50" s="187">
        <f>SUM($F$43:F50)</f>
        <v>0</v>
      </c>
      <c r="AJ50" s="187">
        <f>SUM($F$43:F50)</f>
        <v>0</v>
      </c>
      <c r="AK50" s="187">
        <f>SUM($F$43:F50)</f>
        <v>0</v>
      </c>
      <c r="AL50" s="187">
        <f>SUM($F$43:F50)</f>
        <v>0</v>
      </c>
      <c r="AM50" s="187">
        <f>SUM($F$43:F50)</f>
        <v>0</v>
      </c>
      <c r="AN50" s="187">
        <f>SUM($F$43:F50)</f>
        <v>0</v>
      </c>
      <c r="AO50" s="187">
        <f>SUM($F$43:F50)</f>
        <v>0</v>
      </c>
      <c r="AP50" s="187">
        <f>SUM($F$43:F50)</f>
        <v>0</v>
      </c>
      <c r="AQ50" s="187">
        <f>SUM($F$43:F50)</f>
        <v>0</v>
      </c>
      <c r="AS50" s="187">
        <f t="shared" si="5"/>
        <v>0</v>
      </c>
      <c r="AT50" s="187">
        <f t="shared" si="8"/>
        <v>0</v>
      </c>
      <c r="AU50" s="187">
        <f t="shared" si="13"/>
        <v>0</v>
      </c>
      <c r="AV50" s="187">
        <f t="shared" si="11"/>
        <v>0</v>
      </c>
      <c r="AW50" s="187">
        <f t="shared" si="15"/>
        <v>0</v>
      </c>
      <c r="AX50" s="187">
        <f t="shared" si="17"/>
        <v>0</v>
      </c>
      <c r="AY50" s="187">
        <f t="shared" si="19"/>
        <v>0</v>
      </c>
      <c r="AZ50" s="187">
        <f t="shared" ref="AZ50:AZ72" si="21">SUM(G43:G50)</f>
        <v>0</v>
      </c>
      <c r="BA50" s="187">
        <f>SUM(G43:G50)</f>
        <v>0</v>
      </c>
      <c r="BB50" s="187">
        <f>SUM(G43:G50)</f>
        <v>0</v>
      </c>
      <c r="BC50" s="187">
        <f>SUM(G43:G50)</f>
        <v>0</v>
      </c>
      <c r="BD50" s="187">
        <f>SUM(G43:G50)</f>
        <v>0</v>
      </c>
      <c r="BE50" s="187">
        <f>SUM(G43:G50)</f>
        <v>0</v>
      </c>
      <c r="BF50" s="187">
        <f>SUM($G$43:G50)</f>
        <v>0</v>
      </c>
      <c r="BG50" s="187">
        <f>SUM($G$43:G50)</f>
        <v>0</v>
      </c>
      <c r="BH50" s="187">
        <f>SUM($G$43:G50)</f>
        <v>0</v>
      </c>
      <c r="BI50" s="187">
        <f>SUM($G$43:G50)</f>
        <v>0</v>
      </c>
      <c r="BJ50" s="187">
        <f>SUM($G$43:G50)</f>
        <v>0</v>
      </c>
      <c r="BK50" s="187">
        <f>SUM($G$43:G50)</f>
        <v>0</v>
      </c>
      <c r="BL50" s="187">
        <f>SUM($G$43:G50)</f>
        <v>0</v>
      </c>
      <c r="BM50" s="187">
        <f>SUM($G$43:G50)</f>
        <v>0</v>
      </c>
      <c r="BN50" s="187">
        <f>SUM($G$43:G50)</f>
        <v>0</v>
      </c>
      <c r="BO50" s="187">
        <f>SUM($G$43:G50)</f>
        <v>0</v>
      </c>
      <c r="BP50" s="187">
        <f>SUM($G$43:G50)</f>
        <v>0</v>
      </c>
      <c r="BQ50" s="187">
        <f>SUM($G$43:G50)</f>
        <v>0</v>
      </c>
      <c r="BR50" s="187">
        <f>SUM($G$43:G50)</f>
        <v>0</v>
      </c>
      <c r="BS50" s="187">
        <f>SUM($G$43:G50)</f>
        <v>0</v>
      </c>
      <c r="BT50" s="187">
        <f>SUM($G$43:G50)</f>
        <v>0</v>
      </c>
      <c r="BU50" s="187">
        <f>SUM($G$43:G50)</f>
        <v>0</v>
      </c>
      <c r="BV50" s="187">
        <f>SUM($G$43:G50)</f>
        <v>0</v>
      </c>
    </row>
    <row r="51" spans="1:74" ht="13" hidden="1" x14ac:dyDescent="0.3">
      <c r="A51" s="105" t="s">
        <v>276</v>
      </c>
      <c r="B51" s="105" t="s">
        <v>276</v>
      </c>
      <c r="C51" s="18"/>
      <c r="D51" s="1">
        <v>9</v>
      </c>
      <c r="E51" s="18" t="e">
        <f t="shared" si="9"/>
        <v>#REF!</v>
      </c>
      <c r="F51" s="187">
        <f>('Input Dritt Grundlagen'!L27*'Annahmen u Setzungen Grundlagen'!$D$128)/'Annahmen u Setzungen Grundlagen'!$D$140</f>
        <v>0</v>
      </c>
      <c r="G51" s="1">
        <f>('Input Dritt Grundlagen'!L27*'Annahmen u Setzungen Grundlagen'!$D$128)/'Annahmen u Setzungen Grundlagen'!$D$152</f>
        <v>0</v>
      </c>
      <c r="H51" s="90"/>
      <c r="I51" s="18">
        <v>9</v>
      </c>
      <c r="J51" s="18"/>
      <c r="K51" s="18">
        <f t="shared" si="3"/>
        <v>0</v>
      </c>
      <c r="L51" s="18">
        <f t="shared" si="6"/>
        <v>0</v>
      </c>
      <c r="M51" s="18"/>
      <c r="N51" s="187">
        <f t="shared" si="4"/>
        <v>0</v>
      </c>
      <c r="O51" s="187">
        <f t="shared" si="7"/>
        <v>0</v>
      </c>
      <c r="P51" s="187">
        <f t="shared" si="12"/>
        <v>0</v>
      </c>
      <c r="Q51" s="187">
        <f t="shared" si="10"/>
        <v>0</v>
      </c>
      <c r="R51" s="187">
        <f t="shared" si="14"/>
        <v>0</v>
      </c>
      <c r="S51" s="187">
        <f t="shared" si="16"/>
        <v>0</v>
      </c>
      <c r="T51" s="187">
        <f t="shared" si="18"/>
        <v>0</v>
      </c>
      <c r="U51" s="187">
        <f t="shared" si="20"/>
        <v>0</v>
      </c>
      <c r="V51" s="187">
        <f t="shared" ref="V51:V72" si="22">SUM(F43:F51)</f>
        <v>0</v>
      </c>
      <c r="W51" s="187">
        <f>SUM(F43:F51)</f>
        <v>0</v>
      </c>
      <c r="X51" s="187">
        <f>SUM(F43:F51)</f>
        <v>0</v>
      </c>
      <c r="Y51" s="187">
        <f>SUM(F43:F51)</f>
        <v>0</v>
      </c>
      <c r="Z51" s="187">
        <f>SUM(F43:F51)</f>
        <v>0</v>
      </c>
      <c r="AA51" s="187">
        <f>SUM($F$43:F51)</f>
        <v>0</v>
      </c>
      <c r="AB51" s="187">
        <f>SUM($F$43:F51)</f>
        <v>0</v>
      </c>
      <c r="AC51" s="187">
        <f>SUM($F$43:F51)</f>
        <v>0</v>
      </c>
      <c r="AD51" s="187">
        <f>SUM($F$43:F51)</f>
        <v>0</v>
      </c>
      <c r="AE51" s="187">
        <f>SUM($F$43:F51)</f>
        <v>0</v>
      </c>
      <c r="AF51" s="187">
        <f>SUM($F$43:F51)</f>
        <v>0</v>
      </c>
      <c r="AG51" s="187">
        <f>SUM($F$43:F51)</f>
        <v>0</v>
      </c>
      <c r="AH51" s="187">
        <f>SUM($F$43:F51)</f>
        <v>0</v>
      </c>
      <c r="AI51" s="187">
        <f>SUM($F$43:F51)</f>
        <v>0</v>
      </c>
      <c r="AJ51" s="187">
        <f>SUM($F$43:F51)</f>
        <v>0</v>
      </c>
      <c r="AK51" s="187">
        <f>SUM($F$43:F51)</f>
        <v>0</v>
      </c>
      <c r="AL51" s="187">
        <f>SUM($F$43:F51)</f>
        <v>0</v>
      </c>
      <c r="AM51" s="187">
        <f>SUM($F$43:F51)</f>
        <v>0</v>
      </c>
      <c r="AN51" s="187">
        <f>SUM($F$43:F51)</f>
        <v>0</v>
      </c>
      <c r="AO51" s="187">
        <f>SUM($F$43:F51)</f>
        <v>0</v>
      </c>
      <c r="AP51" s="187">
        <f>SUM($F$43:F51)</f>
        <v>0</v>
      </c>
      <c r="AQ51" s="187">
        <f>SUM($F$43:F51)</f>
        <v>0</v>
      </c>
      <c r="AS51" s="187">
        <f t="shared" si="5"/>
        <v>0</v>
      </c>
      <c r="AT51" s="187">
        <f t="shared" si="8"/>
        <v>0</v>
      </c>
      <c r="AU51" s="187">
        <f t="shared" si="13"/>
        <v>0</v>
      </c>
      <c r="AV51" s="187">
        <f t="shared" si="11"/>
        <v>0</v>
      </c>
      <c r="AW51" s="187">
        <f t="shared" si="15"/>
        <v>0</v>
      </c>
      <c r="AX51" s="187">
        <f t="shared" si="17"/>
        <v>0</v>
      </c>
      <c r="AY51" s="187">
        <f t="shared" si="19"/>
        <v>0</v>
      </c>
      <c r="AZ51" s="187">
        <f t="shared" si="21"/>
        <v>0</v>
      </c>
      <c r="BA51" s="187">
        <f t="shared" ref="BA51:BA72" si="23">SUM(G43:G51)</f>
        <v>0</v>
      </c>
      <c r="BB51" s="187">
        <f>SUM(G43:G51)</f>
        <v>0</v>
      </c>
      <c r="BC51" s="187">
        <f>SUM(G43:G51)</f>
        <v>0</v>
      </c>
      <c r="BD51" s="187">
        <f>SUM(G43:G51)</f>
        <v>0</v>
      </c>
      <c r="BE51" s="187">
        <f>SUM(G43:G51)</f>
        <v>0</v>
      </c>
      <c r="BF51" s="187">
        <f>SUM($G$43:G51)</f>
        <v>0</v>
      </c>
      <c r="BG51" s="187">
        <f>SUM($G$43:G51)</f>
        <v>0</v>
      </c>
      <c r="BH51" s="187">
        <f>SUM($G$43:G51)</f>
        <v>0</v>
      </c>
      <c r="BI51" s="187">
        <f>SUM($G$43:G51)</f>
        <v>0</v>
      </c>
      <c r="BJ51" s="187">
        <f>SUM($G$43:G51)</f>
        <v>0</v>
      </c>
      <c r="BK51" s="187">
        <f>SUM($G$43:G51)</f>
        <v>0</v>
      </c>
      <c r="BL51" s="187">
        <f>SUM($G$43:G51)</f>
        <v>0</v>
      </c>
      <c r="BM51" s="187">
        <f>SUM($G$43:G51)</f>
        <v>0</v>
      </c>
      <c r="BN51" s="187">
        <f>SUM($G$43:G51)</f>
        <v>0</v>
      </c>
      <c r="BO51" s="187">
        <f>SUM($G$43:G51)</f>
        <v>0</v>
      </c>
      <c r="BP51" s="187">
        <f>SUM($G$43:G51)</f>
        <v>0</v>
      </c>
      <c r="BQ51" s="187">
        <f>SUM($G$43:G51)</f>
        <v>0</v>
      </c>
      <c r="BR51" s="187">
        <f>SUM($G$43:G51)</f>
        <v>0</v>
      </c>
      <c r="BS51" s="187">
        <f>SUM($G$43:G51)</f>
        <v>0</v>
      </c>
      <c r="BT51" s="187">
        <f>SUM($G$43:G51)</f>
        <v>0</v>
      </c>
      <c r="BU51" s="187">
        <f>SUM($G$43:G51)</f>
        <v>0</v>
      </c>
      <c r="BV51" s="187">
        <f>SUM($G$43:G51)</f>
        <v>0</v>
      </c>
    </row>
    <row r="52" spans="1:74" ht="13" hidden="1" x14ac:dyDescent="0.3">
      <c r="A52" s="105" t="s">
        <v>276</v>
      </c>
      <c r="B52" s="105" t="s">
        <v>276</v>
      </c>
      <c r="C52" s="18"/>
      <c r="D52" s="1">
        <v>10</v>
      </c>
      <c r="E52" s="18" t="e">
        <f t="shared" si="9"/>
        <v>#REF!</v>
      </c>
      <c r="F52" s="187">
        <f>('Input Dritt Grundlagen'!L28*'Annahmen u Setzungen Grundlagen'!$D$128)/'Annahmen u Setzungen Grundlagen'!$D$140</f>
        <v>0</v>
      </c>
      <c r="G52" s="1">
        <f>('Input Dritt Grundlagen'!L28*'Annahmen u Setzungen Grundlagen'!$D$128)/'Annahmen u Setzungen Grundlagen'!$D$152</f>
        <v>0</v>
      </c>
      <c r="H52" s="90"/>
      <c r="I52" s="18">
        <v>10</v>
      </c>
      <c r="J52" s="18"/>
      <c r="K52" s="18">
        <f t="shared" si="3"/>
        <v>0</v>
      </c>
      <c r="L52" s="18">
        <f t="shared" si="6"/>
        <v>0</v>
      </c>
      <c r="M52" s="18"/>
      <c r="N52" s="187">
        <f t="shared" si="4"/>
        <v>0</v>
      </c>
      <c r="O52" s="187">
        <f t="shared" si="7"/>
        <v>0</v>
      </c>
      <c r="P52" s="187">
        <f t="shared" si="12"/>
        <v>0</v>
      </c>
      <c r="Q52" s="187">
        <f t="shared" si="10"/>
        <v>0</v>
      </c>
      <c r="R52" s="187">
        <f t="shared" si="14"/>
        <v>0</v>
      </c>
      <c r="S52" s="187">
        <f t="shared" si="16"/>
        <v>0</v>
      </c>
      <c r="T52" s="187">
        <f t="shared" si="18"/>
        <v>0</v>
      </c>
      <c r="U52" s="187">
        <f t="shared" si="20"/>
        <v>0</v>
      </c>
      <c r="V52" s="187">
        <f t="shared" si="22"/>
        <v>0</v>
      </c>
      <c r="W52" s="187">
        <f t="shared" ref="W52:W72" si="24">SUM(F43:F52)</f>
        <v>0</v>
      </c>
      <c r="X52" s="187">
        <f>SUM(F43:F52)</f>
        <v>0</v>
      </c>
      <c r="Y52" s="187">
        <f>SUM(F43:F52)</f>
        <v>0</v>
      </c>
      <c r="Z52" s="187">
        <f>SUM(F43:F52)</f>
        <v>0</v>
      </c>
      <c r="AA52" s="187">
        <f>SUM($F$43:F52)</f>
        <v>0</v>
      </c>
      <c r="AB52" s="187">
        <f>SUM($F$43:F52)</f>
        <v>0</v>
      </c>
      <c r="AC52" s="187">
        <f>SUM($F$43:F52)</f>
        <v>0</v>
      </c>
      <c r="AD52" s="187">
        <f>SUM($F$43:F52)</f>
        <v>0</v>
      </c>
      <c r="AE52" s="187">
        <f>SUM($F$43:F52)</f>
        <v>0</v>
      </c>
      <c r="AF52" s="187">
        <f>SUM($F$43:F52)</f>
        <v>0</v>
      </c>
      <c r="AG52" s="187">
        <f>SUM($F$43:F52)</f>
        <v>0</v>
      </c>
      <c r="AH52" s="187">
        <f>SUM($F$43:F52)</f>
        <v>0</v>
      </c>
      <c r="AI52" s="187">
        <f>SUM($F$43:F52)</f>
        <v>0</v>
      </c>
      <c r="AJ52" s="187">
        <f>SUM($F$43:F52)</f>
        <v>0</v>
      </c>
      <c r="AK52" s="187">
        <f>SUM($F$43:F52)</f>
        <v>0</v>
      </c>
      <c r="AL52" s="187">
        <f>SUM($F$43:F52)</f>
        <v>0</v>
      </c>
      <c r="AM52" s="187">
        <f>SUM($F$43:F52)</f>
        <v>0</v>
      </c>
      <c r="AN52" s="187">
        <f>SUM($F$43:F52)</f>
        <v>0</v>
      </c>
      <c r="AO52" s="187">
        <f>SUM($F$43:F52)</f>
        <v>0</v>
      </c>
      <c r="AP52" s="187">
        <f>SUM($F$43:F52)</f>
        <v>0</v>
      </c>
      <c r="AQ52" s="187">
        <f>SUM($F$43:F52)</f>
        <v>0</v>
      </c>
      <c r="AS52" s="187">
        <f t="shared" si="5"/>
        <v>0</v>
      </c>
      <c r="AT52" s="187">
        <f t="shared" si="8"/>
        <v>0</v>
      </c>
      <c r="AU52" s="187">
        <f t="shared" si="13"/>
        <v>0</v>
      </c>
      <c r="AV52" s="187">
        <f t="shared" si="11"/>
        <v>0</v>
      </c>
      <c r="AW52" s="187">
        <f t="shared" si="15"/>
        <v>0</v>
      </c>
      <c r="AX52" s="187">
        <f t="shared" si="17"/>
        <v>0</v>
      </c>
      <c r="AY52" s="187">
        <f t="shared" si="19"/>
        <v>0</v>
      </c>
      <c r="AZ52" s="187">
        <f t="shared" si="21"/>
        <v>0</v>
      </c>
      <c r="BA52" s="187">
        <f t="shared" si="23"/>
        <v>0</v>
      </c>
      <c r="BB52" s="187">
        <f t="shared" ref="BB52:BB72" si="25">SUM(G43:G52)</f>
        <v>0</v>
      </c>
      <c r="BC52" s="187">
        <f>SUM(G43:G52)</f>
        <v>0</v>
      </c>
      <c r="BD52" s="187">
        <f>SUM(G43:G52)</f>
        <v>0</v>
      </c>
      <c r="BE52" s="187">
        <f>SUM(G43:G52)</f>
        <v>0</v>
      </c>
      <c r="BF52" s="187">
        <f>SUM($G$43:G52)</f>
        <v>0</v>
      </c>
      <c r="BG52" s="187">
        <f>SUM($G$43:G52)</f>
        <v>0</v>
      </c>
      <c r="BH52" s="187">
        <f>SUM($G$43:G52)</f>
        <v>0</v>
      </c>
      <c r="BI52" s="187">
        <f>SUM($G$43:G52)</f>
        <v>0</v>
      </c>
      <c r="BJ52" s="187">
        <f>SUM($G$43:G52)</f>
        <v>0</v>
      </c>
      <c r="BK52" s="187">
        <f>SUM($G$43:G52)</f>
        <v>0</v>
      </c>
      <c r="BL52" s="187">
        <f>SUM($G$43:G52)</f>
        <v>0</v>
      </c>
      <c r="BM52" s="187">
        <f>SUM($G$43:G52)</f>
        <v>0</v>
      </c>
      <c r="BN52" s="187">
        <f>SUM($G$43:G52)</f>
        <v>0</v>
      </c>
      <c r="BO52" s="187">
        <f>SUM($G$43:G52)</f>
        <v>0</v>
      </c>
      <c r="BP52" s="187">
        <f>SUM($G$43:G52)</f>
        <v>0</v>
      </c>
      <c r="BQ52" s="187">
        <f>SUM($G$43:G52)</f>
        <v>0</v>
      </c>
      <c r="BR52" s="187">
        <f>SUM($G$43:G52)</f>
        <v>0</v>
      </c>
      <c r="BS52" s="187">
        <f>SUM($G$43:G52)</f>
        <v>0</v>
      </c>
      <c r="BT52" s="187">
        <f>SUM($G$43:G52)</f>
        <v>0</v>
      </c>
      <c r="BU52" s="187">
        <f>SUM($G$43:G52)</f>
        <v>0</v>
      </c>
      <c r="BV52" s="187">
        <f>SUM($G$43:G52)</f>
        <v>0</v>
      </c>
    </row>
    <row r="53" spans="1:74" ht="13" hidden="1" x14ac:dyDescent="0.3">
      <c r="A53" s="105" t="s">
        <v>276</v>
      </c>
      <c r="B53" s="105" t="s">
        <v>276</v>
      </c>
      <c r="C53" s="18"/>
      <c r="D53" s="1">
        <v>11</v>
      </c>
      <c r="E53" s="18" t="e">
        <f t="shared" si="9"/>
        <v>#REF!</v>
      </c>
      <c r="F53" s="187">
        <f>('Input Dritt Grundlagen'!L29*'Annahmen u Setzungen Grundlagen'!$D$128)/'Annahmen u Setzungen Grundlagen'!$D$140</f>
        <v>0</v>
      </c>
      <c r="G53" s="1">
        <f>('Input Dritt Grundlagen'!L29*'Annahmen u Setzungen Grundlagen'!$D$128)/'Annahmen u Setzungen Grundlagen'!$D$152</f>
        <v>0</v>
      </c>
      <c r="H53" s="90"/>
      <c r="I53" s="18">
        <v>11</v>
      </c>
      <c r="J53" s="18"/>
      <c r="K53" s="18">
        <f t="shared" si="3"/>
        <v>0</v>
      </c>
      <c r="L53" s="18">
        <f t="shared" si="6"/>
        <v>0</v>
      </c>
      <c r="M53" s="18"/>
      <c r="N53" s="187">
        <f t="shared" si="4"/>
        <v>0</v>
      </c>
      <c r="O53" s="187">
        <f t="shared" si="7"/>
        <v>0</v>
      </c>
      <c r="P53" s="187">
        <f t="shared" si="12"/>
        <v>0</v>
      </c>
      <c r="Q53" s="187">
        <f t="shared" si="10"/>
        <v>0</v>
      </c>
      <c r="R53" s="187">
        <f t="shared" si="14"/>
        <v>0</v>
      </c>
      <c r="S53" s="187">
        <f t="shared" si="16"/>
        <v>0</v>
      </c>
      <c r="T53" s="187">
        <f t="shared" si="18"/>
        <v>0</v>
      </c>
      <c r="U53" s="187">
        <f t="shared" si="20"/>
        <v>0</v>
      </c>
      <c r="V53" s="187">
        <f t="shared" si="22"/>
        <v>0</v>
      </c>
      <c r="W53" s="187">
        <f t="shared" si="24"/>
        <v>0</v>
      </c>
      <c r="X53" s="187">
        <f t="shared" ref="X53:X72" si="26">SUM(F43:F53)</f>
        <v>0</v>
      </c>
      <c r="Y53" s="187">
        <f>SUM(F43:F53)</f>
        <v>0</v>
      </c>
      <c r="Z53" s="187">
        <f>SUM(F43:F53)</f>
        <v>0</v>
      </c>
      <c r="AA53" s="187">
        <f>SUM($F$43:F53)</f>
        <v>0</v>
      </c>
      <c r="AB53" s="187">
        <f>SUM($F$43:F53)</f>
        <v>0</v>
      </c>
      <c r="AC53" s="187">
        <f>SUM($F$43:F53)</f>
        <v>0</v>
      </c>
      <c r="AD53" s="187">
        <f>SUM($F$43:F53)</f>
        <v>0</v>
      </c>
      <c r="AE53" s="187">
        <f>SUM($F$43:F53)</f>
        <v>0</v>
      </c>
      <c r="AF53" s="187">
        <f>SUM($F$43:F53)</f>
        <v>0</v>
      </c>
      <c r="AG53" s="187">
        <f>SUM($F$43:F53)</f>
        <v>0</v>
      </c>
      <c r="AH53" s="187">
        <f>SUM($F$43:F53)</f>
        <v>0</v>
      </c>
      <c r="AI53" s="187">
        <f>SUM($F$43:F53)</f>
        <v>0</v>
      </c>
      <c r="AJ53" s="187">
        <f>SUM($F$43:F53)</f>
        <v>0</v>
      </c>
      <c r="AK53" s="187">
        <f>SUM($F$43:F53)</f>
        <v>0</v>
      </c>
      <c r="AL53" s="187">
        <f>SUM($F$43:F53)</f>
        <v>0</v>
      </c>
      <c r="AM53" s="187">
        <f>SUM($F$43:F53)</f>
        <v>0</v>
      </c>
      <c r="AN53" s="187">
        <f>SUM($F$43:F53)</f>
        <v>0</v>
      </c>
      <c r="AO53" s="187">
        <f>SUM($F$43:F53)</f>
        <v>0</v>
      </c>
      <c r="AP53" s="187">
        <f>SUM($F$43:F53)</f>
        <v>0</v>
      </c>
      <c r="AQ53" s="187">
        <f>SUM($F$43:F53)</f>
        <v>0</v>
      </c>
      <c r="AS53" s="187">
        <f t="shared" si="5"/>
        <v>0</v>
      </c>
      <c r="AT53" s="187">
        <f t="shared" si="8"/>
        <v>0</v>
      </c>
      <c r="AU53" s="187">
        <f t="shared" si="13"/>
        <v>0</v>
      </c>
      <c r="AV53" s="187">
        <f t="shared" si="11"/>
        <v>0</v>
      </c>
      <c r="AW53" s="187">
        <f t="shared" si="15"/>
        <v>0</v>
      </c>
      <c r="AX53" s="187">
        <f t="shared" si="17"/>
        <v>0</v>
      </c>
      <c r="AY53" s="187">
        <f t="shared" si="19"/>
        <v>0</v>
      </c>
      <c r="AZ53" s="187">
        <f t="shared" si="21"/>
        <v>0</v>
      </c>
      <c r="BA53" s="187">
        <f t="shared" si="23"/>
        <v>0</v>
      </c>
      <c r="BB53" s="187">
        <f t="shared" si="25"/>
        <v>0</v>
      </c>
      <c r="BC53" s="187">
        <f t="shared" ref="BC53:BC72" si="27">SUM(G43:G53)</f>
        <v>0</v>
      </c>
      <c r="BD53" s="187">
        <f>SUM(G43:G53)</f>
        <v>0</v>
      </c>
      <c r="BE53" s="187">
        <f>SUM(G43:G53)</f>
        <v>0</v>
      </c>
      <c r="BF53" s="187">
        <f>SUM($G$43:G53)</f>
        <v>0</v>
      </c>
      <c r="BG53" s="187">
        <f>SUM($G$43:G53)</f>
        <v>0</v>
      </c>
      <c r="BH53" s="187">
        <f>SUM($G$43:G53)</f>
        <v>0</v>
      </c>
      <c r="BI53" s="187">
        <f>SUM($G$43:G53)</f>
        <v>0</v>
      </c>
      <c r="BJ53" s="187">
        <f>SUM($G$43:G53)</f>
        <v>0</v>
      </c>
      <c r="BK53" s="187">
        <f>SUM($G$43:G53)</f>
        <v>0</v>
      </c>
      <c r="BL53" s="187">
        <f>SUM($G$43:G53)</f>
        <v>0</v>
      </c>
      <c r="BM53" s="187">
        <f>SUM($G$43:G53)</f>
        <v>0</v>
      </c>
      <c r="BN53" s="187">
        <f>SUM($G$43:G53)</f>
        <v>0</v>
      </c>
      <c r="BO53" s="187">
        <f>SUM($G$43:G53)</f>
        <v>0</v>
      </c>
      <c r="BP53" s="187">
        <f>SUM($G$43:G53)</f>
        <v>0</v>
      </c>
      <c r="BQ53" s="187">
        <f>SUM($G$43:G53)</f>
        <v>0</v>
      </c>
      <c r="BR53" s="187">
        <f>SUM($G$43:G53)</f>
        <v>0</v>
      </c>
      <c r="BS53" s="187">
        <f>SUM($G$43:G53)</f>
        <v>0</v>
      </c>
      <c r="BT53" s="187">
        <f>SUM($G$43:G53)</f>
        <v>0</v>
      </c>
      <c r="BU53" s="187">
        <f>SUM($G$43:G53)</f>
        <v>0</v>
      </c>
      <c r="BV53" s="187">
        <f>SUM($G$43:G53)</f>
        <v>0</v>
      </c>
    </row>
    <row r="54" spans="1:74" ht="13" hidden="1" x14ac:dyDescent="0.3">
      <c r="A54" s="105" t="s">
        <v>276</v>
      </c>
      <c r="B54" s="105" t="s">
        <v>276</v>
      </c>
      <c r="C54" s="18"/>
      <c r="D54" s="1">
        <v>12</v>
      </c>
      <c r="E54" s="18" t="e">
        <f t="shared" si="9"/>
        <v>#REF!</v>
      </c>
      <c r="F54" s="187">
        <f>('Input Dritt Grundlagen'!L30*'Annahmen u Setzungen Grundlagen'!$D$128)/'Annahmen u Setzungen Grundlagen'!$D$140</f>
        <v>0</v>
      </c>
      <c r="G54" s="1">
        <f>('Input Dritt Grundlagen'!L30*'Annahmen u Setzungen Grundlagen'!$D$128)/'Annahmen u Setzungen Grundlagen'!$D$152</f>
        <v>0</v>
      </c>
      <c r="H54" s="90"/>
      <c r="I54" s="18">
        <v>12</v>
      </c>
      <c r="J54" s="18"/>
      <c r="K54" s="18">
        <f t="shared" si="3"/>
        <v>0</v>
      </c>
      <c r="L54" s="18">
        <f t="shared" si="6"/>
        <v>0</v>
      </c>
      <c r="M54" s="18"/>
      <c r="N54" s="187">
        <f t="shared" si="4"/>
        <v>0</v>
      </c>
      <c r="O54" s="187">
        <f t="shared" si="7"/>
        <v>0</v>
      </c>
      <c r="P54" s="187">
        <f t="shared" si="12"/>
        <v>0</v>
      </c>
      <c r="Q54" s="187">
        <f t="shared" si="10"/>
        <v>0</v>
      </c>
      <c r="R54" s="187">
        <f t="shared" si="14"/>
        <v>0</v>
      </c>
      <c r="S54" s="187">
        <f t="shared" si="16"/>
        <v>0</v>
      </c>
      <c r="T54" s="187">
        <f t="shared" si="18"/>
        <v>0</v>
      </c>
      <c r="U54" s="187">
        <f t="shared" si="20"/>
        <v>0</v>
      </c>
      <c r="V54" s="187">
        <f t="shared" si="22"/>
        <v>0</v>
      </c>
      <c r="W54" s="187">
        <f t="shared" si="24"/>
        <v>0</v>
      </c>
      <c r="X54" s="187">
        <f t="shared" si="26"/>
        <v>0</v>
      </c>
      <c r="Y54" s="187">
        <f t="shared" ref="Y54:Y72" si="28">SUM(F43:F54)</f>
        <v>0</v>
      </c>
      <c r="Z54" s="187">
        <f>SUM(F43:F54)</f>
        <v>0</v>
      </c>
      <c r="AA54" s="187">
        <f>SUM($F$43:F54)</f>
        <v>0</v>
      </c>
      <c r="AB54" s="187">
        <f>SUM($F$43:F54)</f>
        <v>0</v>
      </c>
      <c r="AC54" s="187">
        <f>SUM($F$43:F54)</f>
        <v>0</v>
      </c>
      <c r="AD54" s="187">
        <f>SUM($F$43:F54)</f>
        <v>0</v>
      </c>
      <c r="AE54" s="187">
        <f>SUM($F$43:F54)</f>
        <v>0</v>
      </c>
      <c r="AF54" s="187">
        <f>SUM($F$43:F54)</f>
        <v>0</v>
      </c>
      <c r="AG54" s="187">
        <f>SUM($F$43:F54)</f>
        <v>0</v>
      </c>
      <c r="AH54" s="187">
        <f>SUM($F$43:F54)</f>
        <v>0</v>
      </c>
      <c r="AI54" s="187">
        <f>SUM($F$43:F54)</f>
        <v>0</v>
      </c>
      <c r="AJ54" s="187">
        <f>SUM($F$43:F54)</f>
        <v>0</v>
      </c>
      <c r="AK54" s="187">
        <f>SUM($F$43:F54)</f>
        <v>0</v>
      </c>
      <c r="AL54" s="187">
        <f>SUM($F$43:F54)</f>
        <v>0</v>
      </c>
      <c r="AM54" s="187">
        <f>SUM($F$43:F54)</f>
        <v>0</v>
      </c>
      <c r="AN54" s="187">
        <f>SUM($F$43:F54)</f>
        <v>0</v>
      </c>
      <c r="AO54" s="187">
        <f>SUM($F$43:F54)</f>
        <v>0</v>
      </c>
      <c r="AP54" s="187">
        <f>SUM($F$43:F54)</f>
        <v>0</v>
      </c>
      <c r="AQ54" s="187">
        <f>SUM($F$43:F54)</f>
        <v>0</v>
      </c>
      <c r="AS54" s="187">
        <f t="shared" si="5"/>
        <v>0</v>
      </c>
      <c r="AT54" s="187">
        <f t="shared" si="8"/>
        <v>0</v>
      </c>
      <c r="AU54" s="187">
        <f t="shared" si="13"/>
        <v>0</v>
      </c>
      <c r="AV54" s="187">
        <f t="shared" si="11"/>
        <v>0</v>
      </c>
      <c r="AW54" s="187">
        <f t="shared" si="15"/>
        <v>0</v>
      </c>
      <c r="AX54" s="187">
        <f t="shared" si="17"/>
        <v>0</v>
      </c>
      <c r="AY54" s="187">
        <f t="shared" si="19"/>
        <v>0</v>
      </c>
      <c r="AZ54" s="187">
        <f t="shared" si="21"/>
        <v>0</v>
      </c>
      <c r="BA54" s="187">
        <f t="shared" si="23"/>
        <v>0</v>
      </c>
      <c r="BB54" s="187">
        <f t="shared" si="25"/>
        <v>0</v>
      </c>
      <c r="BC54" s="187">
        <f t="shared" si="27"/>
        <v>0</v>
      </c>
      <c r="BD54" s="187">
        <f t="shared" ref="BD54:BD72" si="29">SUM(G43:G54)</f>
        <v>0</v>
      </c>
      <c r="BE54" s="187">
        <f>SUM(G43:G54)</f>
        <v>0</v>
      </c>
      <c r="BF54" s="187">
        <f>SUM($G$43:G54)</f>
        <v>0</v>
      </c>
      <c r="BG54" s="187">
        <f>SUM($G$43:G54)</f>
        <v>0</v>
      </c>
      <c r="BH54" s="187">
        <f>SUM($G$43:G54)</f>
        <v>0</v>
      </c>
      <c r="BI54" s="187">
        <f>SUM($G$43:G54)</f>
        <v>0</v>
      </c>
      <c r="BJ54" s="187">
        <f>SUM($G$43:G54)</f>
        <v>0</v>
      </c>
      <c r="BK54" s="187">
        <f>SUM($G$43:G54)</f>
        <v>0</v>
      </c>
      <c r="BL54" s="187">
        <f>SUM($G$43:G54)</f>
        <v>0</v>
      </c>
      <c r="BM54" s="187">
        <f>SUM($G$43:G54)</f>
        <v>0</v>
      </c>
      <c r="BN54" s="187">
        <f>SUM($G$43:G54)</f>
        <v>0</v>
      </c>
      <c r="BO54" s="187">
        <f>SUM($G$43:G54)</f>
        <v>0</v>
      </c>
      <c r="BP54" s="187">
        <f>SUM($G$43:G54)</f>
        <v>0</v>
      </c>
      <c r="BQ54" s="187">
        <f>SUM($G$43:G54)</f>
        <v>0</v>
      </c>
      <c r="BR54" s="187">
        <f>SUM($G$43:G54)</f>
        <v>0</v>
      </c>
      <c r="BS54" s="187">
        <f>SUM($G$43:G54)</f>
        <v>0</v>
      </c>
      <c r="BT54" s="187">
        <f>SUM($G$43:G54)</f>
        <v>0</v>
      </c>
      <c r="BU54" s="187">
        <f>SUM($G$43:G54)</f>
        <v>0</v>
      </c>
      <c r="BV54" s="187">
        <f>SUM($G$43:G54)</f>
        <v>0</v>
      </c>
    </row>
    <row r="55" spans="1:74" ht="13" hidden="1" x14ac:dyDescent="0.3">
      <c r="A55" s="105" t="s">
        <v>276</v>
      </c>
      <c r="B55" s="105" t="s">
        <v>276</v>
      </c>
      <c r="C55" s="18"/>
      <c r="D55" s="1">
        <v>13</v>
      </c>
      <c r="E55" s="18" t="e">
        <f t="shared" si="9"/>
        <v>#REF!</v>
      </c>
      <c r="F55" s="187">
        <f>('Input Dritt Grundlagen'!L31*'Annahmen u Setzungen Grundlagen'!$D$128)/'Annahmen u Setzungen Grundlagen'!$D$140</f>
        <v>0</v>
      </c>
      <c r="G55" s="1">
        <f>('Input Dritt Grundlagen'!L31*'Annahmen u Setzungen Grundlagen'!$D$128)/'Annahmen u Setzungen Grundlagen'!$D$152</f>
        <v>0</v>
      </c>
      <c r="H55" s="90"/>
      <c r="I55" s="18">
        <v>13</v>
      </c>
      <c r="J55" s="18"/>
      <c r="K55" s="18">
        <f t="shared" si="3"/>
        <v>0</v>
      </c>
      <c r="L55" s="18">
        <f t="shared" si="6"/>
        <v>0</v>
      </c>
      <c r="M55" s="18"/>
      <c r="N55" s="187">
        <f t="shared" si="4"/>
        <v>0</v>
      </c>
      <c r="O55" s="187">
        <f t="shared" si="7"/>
        <v>0</v>
      </c>
      <c r="P55" s="187">
        <f t="shared" si="12"/>
        <v>0</v>
      </c>
      <c r="Q55" s="187">
        <f t="shared" si="10"/>
        <v>0</v>
      </c>
      <c r="R55" s="187">
        <f t="shared" si="14"/>
        <v>0</v>
      </c>
      <c r="S55" s="187">
        <f t="shared" si="16"/>
        <v>0</v>
      </c>
      <c r="T55" s="187">
        <f t="shared" si="18"/>
        <v>0</v>
      </c>
      <c r="U55" s="187">
        <f t="shared" si="20"/>
        <v>0</v>
      </c>
      <c r="V55" s="187">
        <f t="shared" si="22"/>
        <v>0</v>
      </c>
      <c r="W55" s="187">
        <f t="shared" si="24"/>
        <v>0</v>
      </c>
      <c r="X55" s="187">
        <f t="shared" si="26"/>
        <v>0</v>
      </c>
      <c r="Y55" s="187">
        <f t="shared" si="28"/>
        <v>0</v>
      </c>
      <c r="Z55" s="187">
        <f t="shared" ref="Z55:Z72" si="30">SUM(F43:F55)</f>
        <v>0</v>
      </c>
      <c r="AA55" s="187">
        <f>SUM($F$43:F55)</f>
        <v>0</v>
      </c>
      <c r="AB55" s="187">
        <f>SUM($F$43:F55)</f>
        <v>0</v>
      </c>
      <c r="AC55" s="187">
        <f>SUM($F$43:F55)</f>
        <v>0</v>
      </c>
      <c r="AD55" s="187">
        <f>SUM($F$43:F55)</f>
        <v>0</v>
      </c>
      <c r="AE55" s="187">
        <f>SUM($F$43:F55)</f>
        <v>0</v>
      </c>
      <c r="AF55" s="187">
        <f>SUM($F$43:F55)</f>
        <v>0</v>
      </c>
      <c r="AG55" s="187">
        <f>SUM($F$43:F55)</f>
        <v>0</v>
      </c>
      <c r="AH55" s="187">
        <f>SUM($F$43:F55)</f>
        <v>0</v>
      </c>
      <c r="AI55" s="187">
        <f>SUM($F$43:F55)</f>
        <v>0</v>
      </c>
      <c r="AJ55" s="187">
        <f>SUM($F$43:F55)</f>
        <v>0</v>
      </c>
      <c r="AK55" s="187">
        <f>SUM($F$43:F55)</f>
        <v>0</v>
      </c>
      <c r="AL55" s="187">
        <f>SUM($F$43:F55)</f>
        <v>0</v>
      </c>
      <c r="AM55" s="187">
        <f>SUM($F$43:F55)</f>
        <v>0</v>
      </c>
      <c r="AN55" s="187">
        <f>SUM($F$43:F55)</f>
        <v>0</v>
      </c>
      <c r="AO55" s="187">
        <f>SUM($F$43:F55)</f>
        <v>0</v>
      </c>
      <c r="AP55" s="187">
        <f>SUM($F$43:F55)</f>
        <v>0</v>
      </c>
      <c r="AQ55" s="187">
        <f>SUM($F$43:F55)</f>
        <v>0</v>
      </c>
      <c r="AS55" s="187">
        <f t="shared" si="5"/>
        <v>0</v>
      </c>
      <c r="AT55" s="187">
        <f t="shared" si="8"/>
        <v>0</v>
      </c>
      <c r="AU55" s="187">
        <f t="shared" si="13"/>
        <v>0</v>
      </c>
      <c r="AV55" s="187">
        <f t="shared" si="11"/>
        <v>0</v>
      </c>
      <c r="AW55" s="187">
        <f t="shared" si="15"/>
        <v>0</v>
      </c>
      <c r="AX55" s="187">
        <f t="shared" si="17"/>
        <v>0</v>
      </c>
      <c r="AY55" s="187">
        <f t="shared" si="19"/>
        <v>0</v>
      </c>
      <c r="AZ55" s="187">
        <f t="shared" si="21"/>
        <v>0</v>
      </c>
      <c r="BA55" s="187">
        <f t="shared" si="23"/>
        <v>0</v>
      </c>
      <c r="BB55" s="187">
        <f t="shared" si="25"/>
        <v>0</v>
      </c>
      <c r="BC55" s="187">
        <f t="shared" si="27"/>
        <v>0</v>
      </c>
      <c r="BD55" s="187">
        <f t="shared" si="29"/>
        <v>0</v>
      </c>
      <c r="BE55" s="187">
        <f t="shared" ref="BE55:BE72" si="31">SUM(G43:G55)</f>
        <v>0</v>
      </c>
      <c r="BF55" s="187">
        <f>SUM($G$43:G55)</f>
        <v>0</v>
      </c>
      <c r="BG55" s="187">
        <f>SUM($G$43:G55)</f>
        <v>0</v>
      </c>
      <c r="BH55" s="187">
        <f>SUM($G$43:G55)</f>
        <v>0</v>
      </c>
      <c r="BI55" s="187">
        <f>SUM($G$43:G55)</f>
        <v>0</v>
      </c>
      <c r="BJ55" s="187">
        <f>SUM($G$43:G55)</f>
        <v>0</v>
      </c>
      <c r="BK55" s="187">
        <f>SUM($G$43:G55)</f>
        <v>0</v>
      </c>
      <c r="BL55" s="187">
        <f>SUM($G$43:G55)</f>
        <v>0</v>
      </c>
      <c r="BM55" s="187">
        <f>SUM($G$43:G55)</f>
        <v>0</v>
      </c>
      <c r="BN55" s="187">
        <f>SUM($G$43:G55)</f>
        <v>0</v>
      </c>
      <c r="BO55" s="187">
        <f>SUM($G$43:G55)</f>
        <v>0</v>
      </c>
      <c r="BP55" s="187">
        <f>SUM($G$43:G55)</f>
        <v>0</v>
      </c>
      <c r="BQ55" s="187">
        <f>SUM($G$43:G55)</f>
        <v>0</v>
      </c>
      <c r="BR55" s="187">
        <f>SUM($G$43:G55)</f>
        <v>0</v>
      </c>
      <c r="BS55" s="187">
        <f>SUM($G$43:G55)</f>
        <v>0</v>
      </c>
      <c r="BT55" s="187">
        <f>SUM($G$43:G55)</f>
        <v>0</v>
      </c>
      <c r="BU55" s="187">
        <f>SUM($G$43:G55)</f>
        <v>0</v>
      </c>
      <c r="BV55" s="187">
        <f>SUM($G$43:G55)</f>
        <v>0</v>
      </c>
    </row>
    <row r="56" spans="1:74" ht="13" hidden="1" x14ac:dyDescent="0.3">
      <c r="A56" s="105" t="s">
        <v>276</v>
      </c>
      <c r="B56" s="105" t="s">
        <v>276</v>
      </c>
      <c r="C56" s="18"/>
      <c r="D56" s="1">
        <v>14</v>
      </c>
      <c r="E56" s="18" t="e">
        <f t="shared" si="9"/>
        <v>#REF!</v>
      </c>
      <c r="F56" s="187">
        <f>('Input Dritt Grundlagen'!L32*'Annahmen u Setzungen Grundlagen'!$D$128)/'Annahmen u Setzungen Grundlagen'!$D$140</f>
        <v>0</v>
      </c>
      <c r="G56" s="1">
        <f>('Input Dritt Grundlagen'!L32*'Annahmen u Setzungen Grundlagen'!$D$128)/'Annahmen u Setzungen Grundlagen'!$D$152</f>
        <v>0</v>
      </c>
      <c r="H56" s="90"/>
      <c r="I56" s="18">
        <v>14</v>
      </c>
      <c r="J56" s="18"/>
      <c r="K56" s="18">
        <f t="shared" si="3"/>
        <v>0</v>
      </c>
      <c r="L56" s="18">
        <f t="shared" si="6"/>
        <v>0</v>
      </c>
      <c r="M56" s="18"/>
      <c r="N56" s="187">
        <f t="shared" si="4"/>
        <v>0</v>
      </c>
      <c r="O56" s="187">
        <f t="shared" si="7"/>
        <v>0</v>
      </c>
      <c r="P56" s="187">
        <f t="shared" si="12"/>
        <v>0</v>
      </c>
      <c r="Q56" s="187">
        <f t="shared" si="10"/>
        <v>0</v>
      </c>
      <c r="R56" s="187">
        <f t="shared" si="14"/>
        <v>0</v>
      </c>
      <c r="S56" s="187">
        <f t="shared" si="16"/>
        <v>0</v>
      </c>
      <c r="T56" s="187">
        <f t="shared" si="18"/>
        <v>0</v>
      </c>
      <c r="U56" s="187">
        <f t="shared" si="20"/>
        <v>0</v>
      </c>
      <c r="V56" s="187">
        <f t="shared" si="22"/>
        <v>0</v>
      </c>
      <c r="W56" s="187">
        <f t="shared" si="24"/>
        <v>0</v>
      </c>
      <c r="X56" s="187">
        <f t="shared" si="26"/>
        <v>0</v>
      </c>
      <c r="Y56" s="187">
        <f t="shared" si="28"/>
        <v>0</v>
      </c>
      <c r="Z56" s="187">
        <f t="shared" si="30"/>
        <v>0</v>
      </c>
      <c r="AA56" s="187">
        <f t="shared" ref="AA56:AA72" si="32">SUM(F43:F56)</f>
        <v>0</v>
      </c>
      <c r="AB56" s="187">
        <f>SUM($F$43:F56)</f>
        <v>0</v>
      </c>
      <c r="AC56" s="187">
        <f>SUM($F$43:F56)</f>
        <v>0</v>
      </c>
      <c r="AD56" s="187">
        <f>SUM($F$43:F56)</f>
        <v>0</v>
      </c>
      <c r="AE56" s="187">
        <f>SUM($F$43:F56)</f>
        <v>0</v>
      </c>
      <c r="AF56" s="187">
        <f>SUM($F$43:F56)</f>
        <v>0</v>
      </c>
      <c r="AG56" s="187">
        <f>SUM($F$43:F56)</f>
        <v>0</v>
      </c>
      <c r="AH56" s="187">
        <f>SUM($F$43:F56)</f>
        <v>0</v>
      </c>
      <c r="AI56" s="187">
        <f>SUM($F$43:F56)</f>
        <v>0</v>
      </c>
      <c r="AJ56" s="187">
        <f>SUM($F$43:F56)</f>
        <v>0</v>
      </c>
      <c r="AK56" s="187">
        <f>SUM($F$43:F56)</f>
        <v>0</v>
      </c>
      <c r="AL56" s="187">
        <f>SUM($F$43:F56)</f>
        <v>0</v>
      </c>
      <c r="AM56" s="187">
        <f>SUM($F$43:F56)</f>
        <v>0</v>
      </c>
      <c r="AN56" s="187">
        <f>SUM($F$43:F56)</f>
        <v>0</v>
      </c>
      <c r="AO56" s="187">
        <f>SUM($F$43:F56)</f>
        <v>0</v>
      </c>
      <c r="AP56" s="187">
        <f>SUM($F$43:F56)</f>
        <v>0</v>
      </c>
      <c r="AQ56" s="187">
        <f>SUM($F$43:F56)</f>
        <v>0</v>
      </c>
      <c r="AS56" s="187">
        <f t="shared" si="5"/>
        <v>0</v>
      </c>
      <c r="AT56" s="187">
        <f t="shared" si="8"/>
        <v>0</v>
      </c>
      <c r="AU56" s="187">
        <f t="shared" si="13"/>
        <v>0</v>
      </c>
      <c r="AV56" s="187">
        <f t="shared" si="11"/>
        <v>0</v>
      </c>
      <c r="AW56" s="187">
        <f t="shared" si="15"/>
        <v>0</v>
      </c>
      <c r="AX56" s="187">
        <f t="shared" si="17"/>
        <v>0</v>
      </c>
      <c r="AY56" s="187">
        <f t="shared" si="19"/>
        <v>0</v>
      </c>
      <c r="AZ56" s="187">
        <f t="shared" si="21"/>
        <v>0</v>
      </c>
      <c r="BA56" s="187">
        <f t="shared" si="23"/>
        <v>0</v>
      </c>
      <c r="BB56" s="187">
        <f t="shared" si="25"/>
        <v>0</v>
      </c>
      <c r="BC56" s="187">
        <f t="shared" si="27"/>
        <v>0</v>
      </c>
      <c r="BD56" s="187">
        <f t="shared" si="29"/>
        <v>0</v>
      </c>
      <c r="BE56" s="187">
        <f t="shared" si="31"/>
        <v>0</v>
      </c>
      <c r="BF56" s="187">
        <f t="shared" ref="BF56:BF72" si="33">SUM(G43:G56)</f>
        <v>0</v>
      </c>
      <c r="BG56" s="187">
        <f>SUM($G$43:G56)</f>
        <v>0</v>
      </c>
      <c r="BH56" s="187">
        <f>SUM($G$43:G56)</f>
        <v>0</v>
      </c>
      <c r="BI56" s="187">
        <f>SUM($G$43:G56)</f>
        <v>0</v>
      </c>
      <c r="BJ56" s="187">
        <f>SUM($G$43:G56)</f>
        <v>0</v>
      </c>
      <c r="BK56" s="187">
        <f>SUM($G$43:G56)</f>
        <v>0</v>
      </c>
      <c r="BL56" s="187">
        <f>SUM($G$43:G56)</f>
        <v>0</v>
      </c>
      <c r="BM56" s="187">
        <f>SUM($G$43:G56)</f>
        <v>0</v>
      </c>
      <c r="BN56" s="187">
        <f>SUM($G$43:G56)</f>
        <v>0</v>
      </c>
      <c r="BO56" s="187">
        <f>SUM($G$43:G56)</f>
        <v>0</v>
      </c>
      <c r="BP56" s="187">
        <f>SUM($G$43:G56)</f>
        <v>0</v>
      </c>
      <c r="BQ56" s="187">
        <f>SUM($G$43:G56)</f>
        <v>0</v>
      </c>
      <c r="BR56" s="187">
        <f>SUM($G$43:G56)</f>
        <v>0</v>
      </c>
      <c r="BS56" s="187">
        <f>SUM($G$43:G56)</f>
        <v>0</v>
      </c>
      <c r="BT56" s="187">
        <f>SUM($G$43:G56)</f>
        <v>0</v>
      </c>
      <c r="BU56" s="187">
        <f>SUM($G$43:G56)</f>
        <v>0</v>
      </c>
      <c r="BV56" s="187">
        <f>SUM($G$43:G56)</f>
        <v>0</v>
      </c>
    </row>
    <row r="57" spans="1:74" ht="13" hidden="1" x14ac:dyDescent="0.3">
      <c r="A57" s="105" t="s">
        <v>276</v>
      </c>
      <c r="B57" s="105" t="s">
        <v>276</v>
      </c>
      <c r="C57" s="18"/>
      <c r="D57" s="1">
        <v>15</v>
      </c>
      <c r="E57" s="18" t="e">
        <f t="shared" si="9"/>
        <v>#REF!</v>
      </c>
      <c r="F57" s="187">
        <f>('Input Dritt Grundlagen'!L33*'Annahmen u Setzungen Grundlagen'!$D$128)/'Annahmen u Setzungen Grundlagen'!$D$140</f>
        <v>0</v>
      </c>
      <c r="G57" s="1">
        <f>('Input Dritt Grundlagen'!L33*'Annahmen u Setzungen Grundlagen'!$D$128)/'Annahmen u Setzungen Grundlagen'!$D$152</f>
        <v>0</v>
      </c>
      <c r="H57" s="90"/>
      <c r="I57" s="18">
        <v>15</v>
      </c>
      <c r="J57" s="18"/>
      <c r="K57" s="18">
        <f t="shared" si="3"/>
        <v>0</v>
      </c>
      <c r="L57" s="18">
        <f t="shared" si="6"/>
        <v>0</v>
      </c>
      <c r="M57" s="18"/>
      <c r="N57" s="187">
        <f t="shared" si="4"/>
        <v>0</v>
      </c>
      <c r="O57" s="187">
        <f t="shared" si="7"/>
        <v>0</v>
      </c>
      <c r="P57" s="187">
        <f t="shared" si="12"/>
        <v>0</v>
      </c>
      <c r="Q57" s="187">
        <f t="shared" si="10"/>
        <v>0</v>
      </c>
      <c r="R57" s="187">
        <f t="shared" si="14"/>
        <v>0</v>
      </c>
      <c r="S57" s="187">
        <f t="shared" si="16"/>
        <v>0</v>
      </c>
      <c r="T57" s="187">
        <f t="shared" si="18"/>
        <v>0</v>
      </c>
      <c r="U57" s="187">
        <f t="shared" si="20"/>
        <v>0</v>
      </c>
      <c r="V57" s="187">
        <f t="shared" si="22"/>
        <v>0</v>
      </c>
      <c r="W57" s="187">
        <f t="shared" si="24"/>
        <v>0</v>
      </c>
      <c r="X57" s="187">
        <f t="shared" si="26"/>
        <v>0</v>
      </c>
      <c r="Y57" s="187">
        <f t="shared" si="28"/>
        <v>0</v>
      </c>
      <c r="Z57" s="187">
        <f t="shared" si="30"/>
        <v>0</v>
      </c>
      <c r="AA57" s="187">
        <f t="shared" si="32"/>
        <v>0</v>
      </c>
      <c r="AB57" s="187">
        <f t="shared" ref="AB57:AB72" si="34">SUM(F43:F57)</f>
        <v>0</v>
      </c>
      <c r="AC57" s="187">
        <f>SUM($F$43:F57)</f>
        <v>0</v>
      </c>
      <c r="AD57" s="187">
        <f>SUM($F$43:F57)</f>
        <v>0</v>
      </c>
      <c r="AE57" s="187">
        <f>SUM($F$43:F57)</f>
        <v>0</v>
      </c>
      <c r="AF57" s="187">
        <f>SUM($F$43:F57)</f>
        <v>0</v>
      </c>
      <c r="AG57" s="187">
        <f>SUM($F$43:F57)</f>
        <v>0</v>
      </c>
      <c r="AH57" s="187">
        <f>SUM($F$43:F57)</f>
        <v>0</v>
      </c>
      <c r="AI57" s="187">
        <f>SUM($F$43:F57)</f>
        <v>0</v>
      </c>
      <c r="AJ57" s="187">
        <f>SUM($F$43:F57)</f>
        <v>0</v>
      </c>
      <c r="AK57" s="187">
        <f>SUM($F$43:F57)</f>
        <v>0</v>
      </c>
      <c r="AL57" s="187">
        <f>SUM($F$43:F57)</f>
        <v>0</v>
      </c>
      <c r="AM57" s="187">
        <f>SUM($F$43:F57)</f>
        <v>0</v>
      </c>
      <c r="AN57" s="187">
        <f>SUM($F$43:F57)</f>
        <v>0</v>
      </c>
      <c r="AO57" s="187">
        <f>SUM($F$43:F57)</f>
        <v>0</v>
      </c>
      <c r="AP57" s="187">
        <f>SUM($F$43:F57)</f>
        <v>0</v>
      </c>
      <c r="AQ57" s="187">
        <f>SUM($F$43:F57)</f>
        <v>0</v>
      </c>
      <c r="AS57" s="187">
        <f t="shared" si="5"/>
        <v>0</v>
      </c>
      <c r="AT57" s="187">
        <f t="shared" si="8"/>
        <v>0</v>
      </c>
      <c r="AU57" s="187">
        <f t="shared" si="13"/>
        <v>0</v>
      </c>
      <c r="AV57" s="187">
        <f t="shared" si="11"/>
        <v>0</v>
      </c>
      <c r="AW57" s="187">
        <f t="shared" si="15"/>
        <v>0</v>
      </c>
      <c r="AX57" s="187">
        <f t="shared" si="17"/>
        <v>0</v>
      </c>
      <c r="AY57" s="187">
        <f t="shared" si="19"/>
        <v>0</v>
      </c>
      <c r="AZ57" s="187">
        <f t="shared" si="21"/>
        <v>0</v>
      </c>
      <c r="BA57" s="187">
        <f t="shared" si="23"/>
        <v>0</v>
      </c>
      <c r="BB57" s="187">
        <f t="shared" si="25"/>
        <v>0</v>
      </c>
      <c r="BC57" s="187">
        <f t="shared" si="27"/>
        <v>0</v>
      </c>
      <c r="BD57" s="187">
        <f t="shared" si="29"/>
        <v>0</v>
      </c>
      <c r="BE57" s="187">
        <f t="shared" si="31"/>
        <v>0</v>
      </c>
      <c r="BF57" s="187">
        <f t="shared" si="33"/>
        <v>0</v>
      </c>
      <c r="BG57" s="187">
        <f t="shared" ref="BG57:BG72" si="35">SUM(G43:G57)</f>
        <v>0</v>
      </c>
      <c r="BH57" s="187">
        <f>SUM($G$43:G57)</f>
        <v>0</v>
      </c>
      <c r="BI57" s="187">
        <f>SUM($G$43:G57)</f>
        <v>0</v>
      </c>
      <c r="BJ57" s="187">
        <f>SUM($G$43:G57)</f>
        <v>0</v>
      </c>
      <c r="BK57" s="187">
        <f>SUM($G$43:G57)</f>
        <v>0</v>
      </c>
      <c r="BL57" s="187">
        <f>SUM($G$43:G57)</f>
        <v>0</v>
      </c>
      <c r="BM57" s="187">
        <f>SUM($G$43:G57)</f>
        <v>0</v>
      </c>
      <c r="BN57" s="187">
        <f>SUM($G$43:G57)</f>
        <v>0</v>
      </c>
      <c r="BO57" s="187">
        <f>SUM($G$43:G57)</f>
        <v>0</v>
      </c>
      <c r="BP57" s="187">
        <f>SUM($G$43:G57)</f>
        <v>0</v>
      </c>
      <c r="BQ57" s="187">
        <f>SUM($G$43:G57)</f>
        <v>0</v>
      </c>
      <c r="BR57" s="187">
        <f>SUM($G$43:G57)</f>
        <v>0</v>
      </c>
      <c r="BS57" s="187">
        <f>SUM($G$43:G57)</f>
        <v>0</v>
      </c>
      <c r="BT57" s="187">
        <f>SUM($G$43:G57)</f>
        <v>0</v>
      </c>
      <c r="BU57" s="187">
        <f>SUM($G$43:G57)</f>
        <v>0</v>
      </c>
      <c r="BV57" s="187">
        <f>SUM($G$43:G57)</f>
        <v>0</v>
      </c>
    </row>
    <row r="58" spans="1:74" ht="13" hidden="1" x14ac:dyDescent="0.3">
      <c r="A58" s="105" t="s">
        <v>276</v>
      </c>
      <c r="B58" s="105" t="s">
        <v>276</v>
      </c>
      <c r="C58" s="18"/>
      <c r="D58" s="1">
        <v>16</v>
      </c>
      <c r="E58" s="18" t="e">
        <f t="shared" si="9"/>
        <v>#REF!</v>
      </c>
      <c r="F58" s="187">
        <f>('Input Dritt Grundlagen'!L34*'Annahmen u Setzungen Grundlagen'!$D$128)/'Annahmen u Setzungen Grundlagen'!$D$140</f>
        <v>0</v>
      </c>
      <c r="G58" s="1">
        <f>('Input Dritt Grundlagen'!L34*'Annahmen u Setzungen Grundlagen'!$D$128)/'Annahmen u Setzungen Grundlagen'!$D$152</f>
        <v>0</v>
      </c>
      <c r="H58" s="90"/>
      <c r="I58" s="18">
        <v>16</v>
      </c>
      <c r="J58" s="18"/>
      <c r="K58" s="18">
        <f t="shared" si="3"/>
        <v>0</v>
      </c>
      <c r="L58" s="18">
        <f t="shared" si="6"/>
        <v>0</v>
      </c>
      <c r="M58" s="18"/>
      <c r="N58" s="187">
        <f t="shared" si="4"/>
        <v>0</v>
      </c>
      <c r="O58" s="187">
        <f t="shared" si="7"/>
        <v>0</v>
      </c>
      <c r="P58" s="187">
        <f t="shared" si="12"/>
        <v>0</v>
      </c>
      <c r="Q58" s="187">
        <f t="shared" si="10"/>
        <v>0</v>
      </c>
      <c r="R58" s="187">
        <f t="shared" si="14"/>
        <v>0</v>
      </c>
      <c r="S58" s="187">
        <f t="shared" si="16"/>
        <v>0</v>
      </c>
      <c r="T58" s="187">
        <f t="shared" si="18"/>
        <v>0</v>
      </c>
      <c r="U58" s="187">
        <f t="shared" si="20"/>
        <v>0</v>
      </c>
      <c r="V58" s="187">
        <f t="shared" si="22"/>
        <v>0</v>
      </c>
      <c r="W58" s="187">
        <f t="shared" si="24"/>
        <v>0</v>
      </c>
      <c r="X58" s="187">
        <f t="shared" si="26"/>
        <v>0</v>
      </c>
      <c r="Y58" s="187">
        <f t="shared" si="28"/>
        <v>0</v>
      </c>
      <c r="Z58" s="187">
        <f t="shared" si="30"/>
        <v>0</v>
      </c>
      <c r="AA58" s="187">
        <f t="shared" si="32"/>
        <v>0</v>
      </c>
      <c r="AB58" s="187">
        <f t="shared" si="34"/>
        <v>0</v>
      </c>
      <c r="AC58" s="187">
        <f t="shared" ref="AC58:AC72" si="36">SUM(F43:F58)</f>
        <v>0</v>
      </c>
      <c r="AD58" s="187">
        <f>SUM($F$43:F58)</f>
        <v>0</v>
      </c>
      <c r="AE58" s="187">
        <f>SUM($F$43:F58)</f>
        <v>0</v>
      </c>
      <c r="AF58" s="187">
        <f>SUM($F$43:F58)</f>
        <v>0</v>
      </c>
      <c r="AG58" s="187">
        <f>SUM($F$43:F58)</f>
        <v>0</v>
      </c>
      <c r="AH58" s="187">
        <f>SUM($F$43:F58)</f>
        <v>0</v>
      </c>
      <c r="AI58" s="187">
        <f>SUM($F$43:F58)</f>
        <v>0</v>
      </c>
      <c r="AJ58" s="187">
        <f>SUM($F$43:F58)</f>
        <v>0</v>
      </c>
      <c r="AK58" s="187">
        <f>SUM($F$43:F58)</f>
        <v>0</v>
      </c>
      <c r="AL58" s="187">
        <f>SUM($F$43:F58)</f>
        <v>0</v>
      </c>
      <c r="AM58" s="187">
        <f>SUM($F$43:F58)</f>
        <v>0</v>
      </c>
      <c r="AN58" s="187">
        <f>SUM($F$43:F58)</f>
        <v>0</v>
      </c>
      <c r="AO58" s="187">
        <f>SUM($F$43:F58)</f>
        <v>0</v>
      </c>
      <c r="AP58" s="187">
        <f>SUM($F$43:F58)</f>
        <v>0</v>
      </c>
      <c r="AQ58" s="187">
        <f>SUM($F$43:F58)</f>
        <v>0</v>
      </c>
      <c r="AS58" s="187">
        <f t="shared" si="5"/>
        <v>0</v>
      </c>
      <c r="AT58" s="187">
        <f t="shared" si="8"/>
        <v>0</v>
      </c>
      <c r="AU58" s="187">
        <f t="shared" si="13"/>
        <v>0</v>
      </c>
      <c r="AV58" s="187">
        <f t="shared" si="11"/>
        <v>0</v>
      </c>
      <c r="AW58" s="187">
        <f t="shared" si="15"/>
        <v>0</v>
      </c>
      <c r="AX58" s="187">
        <f t="shared" si="17"/>
        <v>0</v>
      </c>
      <c r="AY58" s="187">
        <f t="shared" si="19"/>
        <v>0</v>
      </c>
      <c r="AZ58" s="187">
        <f t="shared" si="21"/>
        <v>0</v>
      </c>
      <c r="BA58" s="187">
        <f t="shared" si="23"/>
        <v>0</v>
      </c>
      <c r="BB58" s="187">
        <f t="shared" si="25"/>
        <v>0</v>
      </c>
      <c r="BC58" s="187">
        <f t="shared" si="27"/>
        <v>0</v>
      </c>
      <c r="BD58" s="187">
        <f t="shared" si="29"/>
        <v>0</v>
      </c>
      <c r="BE58" s="187">
        <f t="shared" si="31"/>
        <v>0</v>
      </c>
      <c r="BF58" s="187">
        <f t="shared" si="33"/>
        <v>0</v>
      </c>
      <c r="BG58" s="187">
        <f t="shared" si="35"/>
        <v>0</v>
      </c>
      <c r="BH58" s="187">
        <f t="shared" ref="BH58:BH72" si="37">SUM(G43:G58)</f>
        <v>0</v>
      </c>
      <c r="BI58" s="187">
        <f>SUM($G$43:G58)</f>
        <v>0</v>
      </c>
      <c r="BJ58" s="187">
        <f>SUM($G$43:G58)</f>
        <v>0</v>
      </c>
      <c r="BK58" s="187">
        <f>SUM($G$43:G58)</f>
        <v>0</v>
      </c>
      <c r="BL58" s="187">
        <f>SUM($G$43:G58)</f>
        <v>0</v>
      </c>
      <c r="BM58" s="187">
        <f>SUM($G$43:G58)</f>
        <v>0</v>
      </c>
      <c r="BN58" s="187">
        <f>SUM($G$43:G58)</f>
        <v>0</v>
      </c>
      <c r="BO58" s="187">
        <f>SUM($G$43:G58)</f>
        <v>0</v>
      </c>
      <c r="BP58" s="187">
        <f>SUM($G$43:G58)</f>
        <v>0</v>
      </c>
      <c r="BQ58" s="187">
        <f>SUM($G$43:G58)</f>
        <v>0</v>
      </c>
      <c r="BR58" s="187">
        <f>SUM($G$43:G58)</f>
        <v>0</v>
      </c>
      <c r="BS58" s="187">
        <f>SUM($G$43:G58)</f>
        <v>0</v>
      </c>
      <c r="BT58" s="187">
        <f>SUM($G$43:G58)</f>
        <v>0</v>
      </c>
      <c r="BU58" s="187">
        <f>SUM($G$43:G58)</f>
        <v>0</v>
      </c>
      <c r="BV58" s="187">
        <f>SUM($G$43:G58)</f>
        <v>0</v>
      </c>
    </row>
    <row r="59" spans="1:74" ht="13" hidden="1" x14ac:dyDescent="0.3">
      <c r="A59" s="105" t="s">
        <v>276</v>
      </c>
      <c r="B59" s="105" t="s">
        <v>276</v>
      </c>
      <c r="C59" s="18"/>
      <c r="D59" s="1">
        <v>17</v>
      </c>
      <c r="E59" s="18" t="e">
        <f t="shared" si="9"/>
        <v>#REF!</v>
      </c>
      <c r="F59" s="187">
        <f>('Input Dritt Grundlagen'!L35*'Annahmen u Setzungen Grundlagen'!$D$128)/'Annahmen u Setzungen Grundlagen'!$D$140</f>
        <v>0</v>
      </c>
      <c r="G59" s="1">
        <f>('Input Dritt Grundlagen'!L35*'Annahmen u Setzungen Grundlagen'!$D$128)/'Annahmen u Setzungen Grundlagen'!$D$152</f>
        <v>0</v>
      </c>
      <c r="H59" s="90"/>
      <c r="I59" s="18">
        <v>17</v>
      </c>
      <c r="J59" s="18"/>
      <c r="K59" s="18">
        <f t="shared" si="3"/>
        <v>0</v>
      </c>
      <c r="L59" s="18">
        <f t="shared" si="6"/>
        <v>0</v>
      </c>
      <c r="M59" s="18"/>
      <c r="N59" s="187">
        <f t="shared" si="4"/>
        <v>0</v>
      </c>
      <c r="O59" s="187">
        <f t="shared" si="7"/>
        <v>0</v>
      </c>
      <c r="P59" s="187">
        <f t="shared" si="12"/>
        <v>0</v>
      </c>
      <c r="Q59" s="187">
        <f t="shared" si="10"/>
        <v>0</v>
      </c>
      <c r="R59" s="187">
        <f t="shared" si="14"/>
        <v>0</v>
      </c>
      <c r="S59" s="187">
        <f t="shared" si="16"/>
        <v>0</v>
      </c>
      <c r="T59" s="187">
        <f t="shared" si="18"/>
        <v>0</v>
      </c>
      <c r="U59" s="187">
        <f t="shared" si="20"/>
        <v>0</v>
      </c>
      <c r="V59" s="187">
        <f t="shared" si="22"/>
        <v>0</v>
      </c>
      <c r="W59" s="187">
        <f t="shared" si="24"/>
        <v>0</v>
      </c>
      <c r="X59" s="187">
        <f t="shared" si="26"/>
        <v>0</v>
      </c>
      <c r="Y59" s="187">
        <f t="shared" si="28"/>
        <v>0</v>
      </c>
      <c r="Z59" s="187">
        <f t="shared" si="30"/>
        <v>0</v>
      </c>
      <c r="AA59" s="187">
        <f t="shared" si="32"/>
        <v>0</v>
      </c>
      <c r="AB59" s="187">
        <f t="shared" si="34"/>
        <v>0</v>
      </c>
      <c r="AC59" s="187">
        <f t="shared" si="36"/>
        <v>0</v>
      </c>
      <c r="AD59" s="187">
        <f t="shared" ref="AD59:AD72" si="38">SUM(F43:F59)</f>
        <v>0</v>
      </c>
      <c r="AE59" s="187">
        <f>SUM($F$43:F59)</f>
        <v>0</v>
      </c>
      <c r="AF59" s="187">
        <f>SUM($F$43:F59)</f>
        <v>0</v>
      </c>
      <c r="AG59" s="187">
        <f>SUM($F$43:F59)</f>
        <v>0</v>
      </c>
      <c r="AH59" s="187">
        <f>SUM($F$43:F59)</f>
        <v>0</v>
      </c>
      <c r="AI59" s="187">
        <f>SUM($F$43:F59)</f>
        <v>0</v>
      </c>
      <c r="AJ59" s="187">
        <f>SUM($F$43:F59)</f>
        <v>0</v>
      </c>
      <c r="AK59" s="187">
        <f>SUM($F$43:F59)</f>
        <v>0</v>
      </c>
      <c r="AL59" s="187">
        <f>SUM($F$43:F59)</f>
        <v>0</v>
      </c>
      <c r="AM59" s="187">
        <f>SUM($F$43:F59)</f>
        <v>0</v>
      </c>
      <c r="AN59" s="187">
        <f>SUM($F$43:F59)</f>
        <v>0</v>
      </c>
      <c r="AO59" s="187">
        <f>SUM($F$43:F59)</f>
        <v>0</v>
      </c>
      <c r="AP59" s="187">
        <f>SUM($F$43:F59)</f>
        <v>0</v>
      </c>
      <c r="AQ59" s="187">
        <f>SUM($F$43:F59)</f>
        <v>0</v>
      </c>
      <c r="AS59" s="187">
        <f t="shared" si="5"/>
        <v>0</v>
      </c>
      <c r="AT59" s="187">
        <f t="shared" si="8"/>
        <v>0</v>
      </c>
      <c r="AU59" s="187">
        <f t="shared" si="13"/>
        <v>0</v>
      </c>
      <c r="AV59" s="187">
        <f t="shared" si="11"/>
        <v>0</v>
      </c>
      <c r="AW59" s="187">
        <f t="shared" si="15"/>
        <v>0</v>
      </c>
      <c r="AX59" s="187">
        <f t="shared" si="17"/>
        <v>0</v>
      </c>
      <c r="AY59" s="187">
        <f t="shared" si="19"/>
        <v>0</v>
      </c>
      <c r="AZ59" s="187">
        <f t="shared" si="21"/>
        <v>0</v>
      </c>
      <c r="BA59" s="187">
        <f t="shared" si="23"/>
        <v>0</v>
      </c>
      <c r="BB59" s="187">
        <f t="shared" si="25"/>
        <v>0</v>
      </c>
      <c r="BC59" s="187">
        <f t="shared" si="27"/>
        <v>0</v>
      </c>
      <c r="BD59" s="187">
        <f t="shared" si="29"/>
        <v>0</v>
      </c>
      <c r="BE59" s="187">
        <f t="shared" si="31"/>
        <v>0</v>
      </c>
      <c r="BF59" s="187">
        <f t="shared" si="33"/>
        <v>0</v>
      </c>
      <c r="BG59" s="187">
        <f t="shared" si="35"/>
        <v>0</v>
      </c>
      <c r="BH59" s="187">
        <f t="shared" si="37"/>
        <v>0</v>
      </c>
      <c r="BI59" s="187">
        <f t="shared" ref="BI59:BI72" si="39">SUM(G43:G59)</f>
        <v>0</v>
      </c>
      <c r="BJ59" s="187">
        <f>SUM($G$43:G59)</f>
        <v>0</v>
      </c>
      <c r="BK59" s="187">
        <f>SUM($G$43:G59)</f>
        <v>0</v>
      </c>
      <c r="BL59" s="187">
        <f>SUM($G$43:G59)</f>
        <v>0</v>
      </c>
      <c r="BM59" s="187">
        <f>SUM($G$43:G59)</f>
        <v>0</v>
      </c>
      <c r="BN59" s="187">
        <f>SUM($G$43:G59)</f>
        <v>0</v>
      </c>
      <c r="BO59" s="187">
        <f>SUM($G$43:G59)</f>
        <v>0</v>
      </c>
      <c r="BP59" s="187">
        <f>SUM($G$43:G59)</f>
        <v>0</v>
      </c>
      <c r="BQ59" s="187">
        <f>SUM($G$43:G59)</f>
        <v>0</v>
      </c>
      <c r="BR59" s="187">
        <f>SUM($G$43:G59)</f>
        <v>0</v>
      </c>
      <c r="BS59" s="187">
        <f>SUM($G$43:G59)</f>
        <v>0</v>
      </c>
      <c r="BT59" s="187">
        <f>SUM($G$43:G59)</f>
        <v>0</v>
      </c>
      <c r="BU59" s="187">
        <f>SUM($G$43:G59)</f>
        <v>0</v>
      </c>
      <c r="BV59" s="187">
        <f>SUM($G$43:G59)</f>
        <v>0</v>
      </c>
    </row>
    <row r="60" spans="1:74" ht="13" hidden="1" x14ac:dyDescent="0.3">
      <c r="A60" s="105" t="s">
        <v>276</v>
      </c>
      <c r="B60" s="105" t="s">
        <v>276</v>
      </c>
      <c r="C60" s="18"/>
      <c r="D60" s="1">
        <v>18</v>
      </c>
      <c r="E60" s="18" t="e">
        <f t="shared" si="9"/>
        <v>#REF!</v>
      </c>
      <c r="F60" s="187">
        <f>('Input Dritt Grundlagen'!L36*'Annahmen u Setzungen Grundlagen'!$D$128)/'Annahmen u Setzungen Grundlagen'!$D$140</f>
        <v>0</v>
      </c>
      <c r="G60" s="1">
        <f>('Input Dritt Grundlagen'!L36*'Annahmen u Setzungen Grundlagen'!$D$128)/'Annahmen u Setzungen Grundlagen'!$D$152</f>
        <v>0</v>
      </c>
      <c r="H60" s="90"/>
      <c r="I60" s="18">
        <v>18</v>
      </c>
      <c r="J60" s="18"/>
      <c r="K60" s="18">
        <f t="shared" si="3"/>
        <v>0</v>
      </c>
      <c r="L60" s="18">
        <f t="shared" si="6"/>
        <v>0</v>
      </c>
      <c r="M60" s="18"/>
      <c r="N60" s="187">
        <f t="shared" si="4"/>
        <v>0</v>
      </c>
      <c r="O60" s="187">
        <f t="shared" si="7"/>
        <v>0</v>
      </c>
      <c r="P60" s="187">
        <f t="shared" si="12"/>
        <v>0</v>
      </c>
      <c r="Q60" s="187">
        <f t="shared" si="10"/>
        <v>0</v>
      </c>
      <c r="R60" s="187">
        <f t="shared" si="14"/>
        <v>0</v>
      </c>
      <c r="S60" s="187">
        <f t="shared" si="16"/>
        <v>0</v>
      </c>
      <c r="T60" s="187">
        <f t="shared" si="18"/>
        <v>0</v>
      </c>
      <c r="U60" s="187">
        <f t="shared" si="20"/>
        <v>0</v>
      </c>
      <c r="V60" s="187">
        <f t="shared" si="22"/>
        <v>0</v>
      </c>
      <c r="W60" s="187">
        <f t="shared" si="24"/>
        <v>0</v>
      </c>
      <c r="X60" s="187">
        <f t="shared" si="26"/>
        <v>0</v>
      </c>
      <c r="Y60" s="187">
        <f t="shared" si="28"/>
        <v>0</v>
      </c>
      <c r="Z60" s="187">
        <f t="shared" si="30"/>
        <v>0</v>
      </c>
      <c r="AA60" s="187">
        <f t="shared" si="32"/>
        <v>0</v>
      </c>
      <c r="AB60" s="187">
        <f t="shared" si="34"/>
        <v>0</v>
      </c>
      <c r="AC60" s="187">
        <f t="shared" si="36"/>
        <v>0</v>
      </c>
      <c r="AD60" s="187">
        <f t="shared" si="38"/>
        <v>0</v>
      </c>
      <c r="AE60" s="187">
        <f t="shared" ref="AE60:AE72" si="40">SUM(F43:F60)</f>
        <v>0</v>
      </c>
      <c r="AF60" s="187">
        <f>SUM($F$43:F60)</f>
        <v>0</v>
      </c>
      <c r="AG60" s="187">
        <f>SUM($F$43:F60)</f>
        <v>0</v>
      </c>
      <c r="AH60" s="187">
        <f>SUM($F$43:F60)</f>
        <v>0</v>
      </c>
      <c r="AI60" s="187">
        <f>SUM($F$43:F60)</f>
        <v>0</v>
      </c>
      <c r="AJ60" s="187">
        <f>SUM($F$43:F60)</f>
        <v>0</v>
      </c>
      <c r="AK60" s="187">
        <f>SUM($F$43:F60)</f>
        <v>0</v>
      </c>
      <c r="AL60" s="187">
        <f>SUM($F$43:F60)</f>
        <v>0</v>
      </c>
      <c r="AM60" s="187">
        <f>SUM($F$43:F60)</f>
        <v>0</v>
      </c>
      <c r="AN60" s="187">
        <f>SUM($F$43:F60)</f>
        <v>0</v>
      </c>
      <c r="AO60" s="187">
        <f>SUM($F$43:F60)</f>
        <v>0</v>
      </c>
      <c r="AP60" s="187">
        <f>SUM($F$43:F60)</f>
        <v>0</v>
      </c>
      <c r="AQ60" s="187">
        <f>SUM($F$43:F60)</f>
        <v>0</v>
      </c>
      <c r="AS60" s="187">
        <f t="shared" si="5"/>
        <v>0</v>
      </c>
      <c r="AT60" s="187">
        <f t="shared" si="8"/>
        <v>0</v>
      </c>
      <c r="AU60" s="187">
        <f t="shared" si="13"/>
        <v>0</v>
      </c>
      <c r="AV60" s="187">
        <f t="shared" si="11"/>
        <v>0</v>
      </c>
      <c r="AW60" s="187">
        <f t="shared" si="15"/>
        <v>0</v>
      </c>
      <c r="AX60" s="187">
        <f t="shared" si="17"/>
        <v>0</v>
      </c>
      <c r="AY60" s="187">
        <f t="shared" si="19"/>
        <v>0</v>
      </c>
      <c r="AZ60" s="187">
        <f t="shared" si="21"/>
        <v>0</v>
      </c>
      <c r="BA60" s="187">
        <f t="shared" si="23"/>
        <v>0</v>
      </c>
      <c r="BB60" s="187">
        <f t="shared" si="25"/>
        <v>0</v>
      </c>
      <c r="BC60" s="187">
        <f t="shared" si="27"/>
        <v>0</v>
      </c>
      <c r="BD60" s="187">
        <f t="shared" si="29"/>
        <v>0</v>
      </c>
      <c r="BE60" s="187">
        <f t="shared" si="31"/>
        <v>0</v>
      </c>
      <c r="BF60" s="187">
        <f t="shared" si="33"/>
        <v>0</v>
      </c>
      <c r="BG60" s="187">
        <f t="shared" si="35"/>
        <v>0</v>
      </c>
      <c r="BH60" s="187">
        <f t="shared" si="37"/>
        <v>0</v>
      </c>
      <c r="BI60" s="187">
        <f t="shared" si="39"/>
        <v>0</v>
      </c>
      <c r="BJ60" s="187">
        <f t="shared" ref="BJ60:BJ72" si="41">SUM(G43:G60)</f>
        <v>0</v>
      </c>
      <c r="BK60" s="187">
        <f>SUM($G$43:G60)</f>
        <v>0</v>
      </c>
      <c r="BL60" s="187">
        <f>SUM($G$43:G60)</f>
        <v>0</v>
      </c>
      <c r="BM60" s="187">
        <f>SUM($G$43:G60)</f>
        <v>0</v>
      </c>
      <c r="BN60" s="187">
        <f>SUM($G$43:G60)</f>
        <v>0</v>
      </c>
      <c r="BO60" s="187">
        <f>SUM($G$43:G60)</f>
        <v>0</v>
      </c>
      <c r="BP60" s="187">
        <f>SUM($G$43:G60)</f>
        <v>0</v>
      </c>
      <c r="BQ60" s="187">
        <f>SUM($G$43:G60)</f>
        <v>0</v>
      </c>
      <c r="BR60" s="187">
        <f>SUM($G$43:G60)</f>
        <v>0</v>
      </c>
      <c r="BS60" s="187">
        <f>SUM($G$43:G60)</f>
        <v>0</v>
      </c>
      <c r="BT60" s="187">
        <f>SUM($G$43:G60)</f>
        <v>0</v>
      </c>
      <c r="BU60" s="187">
        <f>SUM($G$43:G60)</f>
        <v>0</v>
      </c>
      <c r="BV60" s="187">
        <f>SUM($G$43:G60)</f>
        <v>0</v>
      </c>
    </row>
    <row r="61" spans="1:74" ht="13" hidden="1" x14ac:dyDescent="0.3">
      <c r="A61" s="105" t="s">
        <v>276</v>
      </c>
      <c r="B61" s="105" t="s">
        <v>276</v>
      </c>
      <c r="C61" s="18"/>
      <c r="D61" s="1">
        <v>19</v>
      </c>
      <c r="E61" s="18" t="e">
        <f t="shared" si="9"/>
        <v>#REF!</v>
      </c>
      <c r="F61" s="187">
        <f>('Input Dritt Grundlagen'!L37*'Annahmen u Setzungen Grundlagen'!$D$128)/'Annahmen u Setzungen Grundlagen'!$D$140</f>
        <v>0</v>
      </c>
      <c r="G61" s="1">
        <f>('Input Dritt Grundlagen'!L37*'Annahmen u Setzungen Grundlagen'!$D$128)/'Annahmen u Setzungen Grundlagen'!$D$152</f>
        <v>0</v>
      </c>
      <c r="H61" s="90"/>
      <c r="I61" s="18">
        <v>19</v>
      </c>
      <c r="J61" s="18"/>
      <c r="K61" s="18">
        <f t="shared" si="3"/>
        <v>0</v>
      </c>
      <c r="L61" s="18">
        <f t="shared" si="6"/>
        <v>0</v>
      </c>
      <c r="M61" s="18"/>
      <c r="N61" s="187">
        <f t="shared" si="4"/>
        <v>0</v>
      </c>
      <c r="O61" s="187">
        <f t="shared" si="7"/>
        <v>0</v>
      </c>
      <c r="P61" s="187">
        <f t="shared" si="12"/>
        <v>0</v>
      </c>
      <c r="Q61" s="187">
        <f t="shared" si="10"/>
        <v>0</v>
      </c>
      <c r="R61" s="187">
        <f t="shared" si="14"/>
        <v>0</v>
      </c>
      <c r="S61" s="187">
        <f t="shared" si="16"/>
        <v>0</v>
      </c>
      <c r="T61" s="187">
        <f t="shared" si="18"/>
        <v>0</v>
      </c>
      <c r="U61" s="187">
        <f t="shared" si="20"/>
        <v>0</v>
      </c>
      <c r="V61" s="187">
        <f t="shared" si="22"/>
        <v>0</v>
      </c>
      <c r="W61" s="187">
        <f t="shared" si="24"/>
        <v>0</v>
      </c>
      <c r="X61" s="187">
        <f t="shared" si="26"/>
        <v>0</v>
      </c>
      <c r="Y61" s="187">
        <f t="shared" si="28"/>
        <v>0</v>
      </c>
      <c r="Z61" s="187">
        <f t="shared" si="30"/>
        <v>0</v>
      </c>
      <c r="AA61" s="187">
        <f t="shared" si="32"/>
        <v>0</v>
      </c>
      <c r="AB61" s="187">
        <f t="shared" si="34"/>
        <v>0</v>
      </c>
      <c r="AC61" s="187">
        <f t="shared" si="36"/>
        <v>0</v>
      </c>
      <c r="AD61" s="187">
        <f t="shared" si="38"/>
        <v>0</v>
      </c>
      <c r="AE61" s="187">
        <f t="shared" si="40"/>
        <v>0</v>
      </c>
      <c r="AF61" s="187">
        <f t="shared" ref="AF61:AF72" si="42">SUM(F43:F61)</f>
        <v>0</v>
      </c>
      <c r="AG61" s="187">
        <f>SUM($F$43:F61)</f>
        <v>0</v>
      </c>
      <c r="AH61" s="187">
        <f>SUM($F$43:F61)</f>
        <v>0</v>
      </c>
      <c r="AI61" s="187">
        <f>SUM($F$43:F61)</f>
        <v>0</v>
      </c>
      <c r="AJ61" s="187">
        <f>SUM($F$43:F61)</f>
        <v>0</v>
      </c>
      <c r="AK61" s="187">
        <f>SUM($F$43:F61)</f>
        <v>0</v>
      </c>
      <c r="AL61" s="187">
        <f>SUM($F$43:F61)</f>
        <v>0</v>
      </c>
      <c r="AM61" s="187">
        <f>SUM($F$43:F61)</f>
        <v>0</v>
      </c>
      <c r="AN61" s="187">
        <f>SUM($F$43:F61)</f>
        <v>0</v>
      </c>
      <c r="AO61" s="187">
        <f>SUM($F$43:F61)</f>
        <v>0</v>
      </c>
      <c r="AP61" s="187">
        <f>SUM($F$43:F61)</f>
        <v>0</v>
      </c>
      <c r="AQ61" s="187">
        <f>SUM($F$43:F61)</f>
        <v>0</v>
      </c>
      <c r="AS61" s="187">
        <f t="shared" si="5"/>
        <v>0</v>
      </c>
      <c r="AT61" s="187">
        <f t="shared" si="8"/>
        <v>0</v>
      </c>
      <c r="AU61" s="187">
        <f t="shared" si="13"/>
        <v>0</v>
      </c>
      <c r="AV61" s="187">
        <f t="shared" si="11"/>
        <v>0</v>
      </c>
      <c r="AW61" s="187">
        <f t="shared" si="15"/>
        <v>0</v>
      </c>
      <c r="AX61" s="187">
        <f t="shared" si="17"/>
        <v>0</v>
      </c>
      <c r="AY61" s="187">
        <f t="shared" si="19"/>
        <v>0</v>
      </c>
      <c r="AZ61" s="187">
        <f t="shared" si="21"/>
        <v>0</v>
      </c>
      <c r="BA61" s="187">
        <f t="shared" si="23"/>
        <v>0</v>
      </c>
      <c r="BB61" s="187">
        <f t="shared" si="25"/>
        <v>0</v>
      </c>
      <c r="BC61" s="187">
        <f t="shared" si="27"/>
        <v>0</v>
      </c>
      <c r="BD61" s="187">
        <f t="shared" si="29"/>
        <v>0</v>
      </c>
      <c r="BE61" s="187">
        <f t="shared" si="31"/>
        <v>0</v>
      </c>
      <c r="BF61" s="187">
        <f t="shared" si="33"/>
        <v>0</v>
      </c>
      <c r="BG61" s="187">
        <f t="shared" si="35"/>
        <v>0</v>
      </c>
      <c r="BH61" s="187">
        <f t="shared" si="37"/>
        <v>0</v>
      </c>
      <c r="BI61" s="187">
        <f t="shared" si="39"/>
        <v>0</v>
      </c>
      <c r="BJ61" s="187">
        <f t="shared" si="41"/>
        <v>0</v>
      </c>
      <c r="BK61" s="187">
        <f t="shared" ref="BK61:BK72" si="43">SUM(G43:G61)</f>
        <v>0</v>
      </c>
      <c r="BL61" s="187">
        <f>SUM($G$43:G61)</f>
        <v>0</v>
      </c>
      <c r="BM61" s="187">
        <f>SUM($G$43:G61)</f>
        <v>0</v>
      </c>
      <c r="BN61" s="187">
        <f>SUM($G$43:G61)</f>
        <v>0</v>
      </c>
      <c r="BO61" s="187">
        <f>SUM($G$43:G61)</f>
        <v>0</v>
      </c>
      <c r="BP61" s="187">
        <f>SUM($G$43:G61)</f>
        <v>0</v>
      </c>
      <c r="BQ61" s="187">
        <f>SUM($G$43:G61)</f>
        <v>0</v>
      </c>
      <c r="BR61" s="187">
        <f>SUM($G$43:G61)</f>
        <v>0</v>
      </c>
      <c r="BS61" s="187">
        <f>SUM($G$43:G61)</f>
        <v>0</v>
      </c>
      <c r="BT61" s="187">
        <f>SUM($G$43:G61)</f>
        <v>0</v>
      </c>
      <c r="BU61" s="187">
        <f>SUM($G$43:G61)</f>
        <v>0</v>
      </c>
      <c r="BV61" s="187">
        <f>SUM($G$43:G61)</f>
        <v>0</v>
      </c>
    </row>
    <row r="62" spans="1:74" ht="13" hidden="1" x14ac:dyDescent="0.3">
      <c r="A62" s="105" t="s">
        <v>276</v>
      </c>
      <c r="B62" s="105" t="s">
        <v>276</v>
      </c>
      <c r="C62" s="18"/>
      <c r="D62" s="1">
        <v>20</v>
      </c>
      <c r="E62" s="18" t="e">
        <f t="shared" si="9"/>
        <v>#REF!</v>
      </c>
      <c r="F62" s="187">
        <f>('Input Dritt Grundlagen'!L38*'Annahmen u Setzungen Grundlagen'!$D$128)/'Annahmen u Setzungen Grundlagen'!$D$140</f>
        <v>0</v>
      </c>
      <c r="G62" s="1">
        <f>('Input Dritt Grundlagen'!L38*'Annahmen u Setzungen Grundlagen'!$D$128)/'Annahmen u Setzungen Grundlagen'!$D$152</f>
        <v>0</v>
      </c>
      <c r="H62" s="90"/>
      <c r="I62" s="18">
        <v>20</v>
      </c>
      <c r="J62" s="18"/>
      <c r="K62" s="18">
        <f t="shared" si="3"/>
        <v>0</v>
      </c>
      <c r="L62" s="18">
        <f t="shared" si="6"/>
        <v>0</v>
      </c>
      <c r="M62" s="18"/>
      <c r="N62" s="187">
        <f t="shared" si="4"/>
        <v>0</v>
      </c>
      <c r="O62" s="187">
        <f t="shared" si="7"/>
        <v>0</v>
      </c>
      <c r="P62" s="187">
        <f t="shared" si="12"/>
        <v>0</v>
      </c>
      <c r="Q62" s="187">
        <f t="shared" si="10"/>
        <v>0</v>
      </c>
      <c r="R62" s="187">
        <f t="shared" si="14"/>
        <v>0</v>
      </c>
      <c r="S62" s="187">
        <f t="shared" si="16"/>
        <v>0</v>
      </c>
      <c r="T62" s="187">
        <f t="shared" si="18"/>
        <v>0</v>
      </c>
      <c r="U62" s="187">
        <f t="shared" si="20"/>
        <v>0</v>
      </c>
      <c r="V62" s="187">
        <f t="shared" si="22"/>
        <v>0</v>
      </c>
      <c r="W62" s="187">
        <f t="shared" si="24"/>
        <v>0</v>
      </c>
      <c r="X62" s="187">
        <f t="shared" si="26"/>
        <v>0</v>
      </c>
      <c r="Y62" s="187">
        <f t="shared" si="28"/>
        <v>0</v>
      </c>
      <c r="Z62" s="187">
        <f t="shared" si="30"/>
        <v>0</v>
      </c>
      <c r="AA62" s="187">
        <f t="shared" si="32"/>
        <v>0</v>
      </c>
      <c r="AB62" s="187">
        <f t="shared" si="34"/>
        <v>0</v>
      </c>
      <c r="AC62" s="187">
        <f t="shared" si="36"/>
        <v>0</v>
      </c>
      <c r="AD62" s="187">
        <f t="shared" si="38"/>
        <v>0</v>
      </c>
      <c r="AE62" s="187">
        <f t="shared" si="40"/>
        <v>0</v>
      </c>
      <c r="AF62" s="187">
        <f t="shared" si="42"/>
        <v>0</v>
      </c>
      <c r="AG62" s="187">
        <f t="shared" ref="AG62:AG72" si="44">SUM(F43:F62)</f>
        <v>0</v>
      </c>
      <c r="AH62" s="187">
        <f>SUM($F$43:F62)</f>
        <v>0</v>
      </c>
      <c r="AI62" s="187">
        <f>SUM($F$43:F62)</f>
        <v>0</v>
      </c>
      <c r="AJ62" s="187">
        <f>SUM($F$43:F62)</f>
        <v>0</v>
      </c>
      <c r="AK62" s="187">
        <f>SUM($F$43:F62)</f>
        <v>0</v>
      </c>
      <c r="AL62" s="187">
        <f>SUM($F$43:F62)</f>
        <v>0</v>
      </c>
      <c r="AM62" s="187">
        <f>SUM($F$43:F62)</f>
        <v>0</v>
      </c>
      <c r="AN62" s="187">
        <f>SUM($F$43:F62)</f>
        <v>0</v>
      </c>
      <c r="AO62" s="187">
        <f>SUM($F$43:F62)</f>
        <v>0</v>
      </c>
      <c r="AP62" s="187">
        <f>SUM($F$43:F62)</f>
        <v>0</v>
      </c>
      <c r="AQ62" s="187">
        <f>SUM($F$43:F62)</f>
        <v>0</v>
      </c>
      <c r="AS62" s="187">
        <f t="shared" si="5"/>
        <v>0</v>
      </c>
      <c r="AT62" s="187">
        <f t="shared" si="8"/>
        <v>0</v>
      </c>
      <c r="AU62" s="187">
        <f t="shared" si="13"/>
        <v>0</v>
      </c>
      <c r="AV62" s="187">
        <f t="shared" si="11"/>
        <v>0</v>
      </c>
      <c r="AW62" s="187">
        <f t="shared" si="15"/>
        <v>0</v>
      </c>
      <c r="AX62" s="187">
        <f t="shared" si="17"/>
        <v>0</v>
      </c>
      <c r="AY62" s="187">
        <f t="shared" si="19"/>
        <v>0</v>
      </c>
      <c r="AZ62" s="187">
        <f t="shared" si="21"/>
        <v>0</v>
      </c>
      <c r="BA62" s="187">
        <f t="shared" si="23"/>
        <v>0</v>
      </c>
      <c r="BB62" s="187">
        <f t="shared" si="25"/>
        <v>0</v>
      </c>
      <c r="BC62" s="187">
        <f t="shared" si="27"/>
        <v>0</v>
      </c>
      <c r="BD62" s="187">
        <f t="shared" si="29"/>
        <v>0</v>
      </c>
      <c r="BE62" s="187">
        <f t="shared" si="31"/>
        <v>0</v>
      </c>
      <c r="BF62" s="187">
        <f t="shared" si="33"/>
        <v>0</v>
      </c>
      <c r="BG62" s="187">
        <f t="shared" si="35"/>
        <v>0</v>
      </c>
      <c r="BH62" s="187">
        <f t="shared" si="37"/>
        <v>0</v>
      </c>
      <c r="BI62" s="187">
        <f t="shared" si="39"/>
        <v>0</v>
      </c>
      <c r="BJ62" s="187">
        <f t="shared" si="41"/>
        <v>0</v>
      </c>
      <c r="BK62" s="187">
        <f t="shared" si="43"/>
        <v>0</v>
      </c>
      <c r="BL62" s="187">
        <f t="shared" ref="BL62:BL72" si="45">SUM(G43:G62)</f>
        <v>0</v>
      </c>
      <c r="BM62" s="187">
        <f>SUM($G$43:G62)</f>
        <v>0</v>
      </c>
      <c r="BN62" s="187">
        <f>SUM($G$43:G62)</f>
        <v>0</v>
      </c>
      <c r="BO62" s="187">
        <f>SUM($G$43:G62)</f>
        <v>0</v>
      </c>
      <c r="BP62" s="187">
        <f>SUM($G$43:G62)</f>
        <v>0</v>
      </c>
      <c r="BQ62" s="187">
        <f>SUM($G$43:G62)</f>
        <v>0</v>
      </c>
      <c r="BR62" s="187">
        <f>SUM($G$43:G62)</f>
        <v>0</v>
      </c>
      <c r="BS62" s="187">
        <f>SUM($G$43:G62)</f>
        <v>0</v>
      </c>
      <c r="BT62" s="187">
        <f>SUM($G$43:G62)</f>
        <v>0</v>
      </c>
      <c r="BU62" s="187">
        <f>SUM($G$43:G62)</f>
        <v>0</v>
      </c>
      <c r="BV62" s="187">
        <f>SUM($G$43:G62)</f>
        <v>0</v>
      </c>
    </row>
    <row r="63" spans="1:74" ht="13" hidden="1" x14ac:dyDescent="0.3">
      <c r="A63" s="105" t="s">
        <v>276</v>
      </c>
      <c r="B63" s="105" t="s">
        <v>276</v>
      </c>
      <c r="C63" s="18"/>
      <c r="D63" s="1">
        <v>21</v>
      </c>
      <c r="E63" s="18" t="e">
        <f t="shared" si="9"/>
        <v>#REF!</v>
      </c>
      <c r="F63" s="187">
        <f>('Input Dritt Grundlagen'!L39*'Annahmen u Setzungen Grundlagen'!$D$128)/'Annahmen u Setzungen Grundlagen'!$D$140</f>
        <v>0</v>
      </c>
      <c r="G63" s="1">
        <f>('Input Dritt Grundlagen'!L39*'Annahmen u Setzungen Grundlagen'!$D$128)/'Annahmen u Setzungen Grundlagen'!$D$152</f>
        <v>0</v>
      </c>
      <c r="H63" s="90"/>
      <c r="I63" s="18">
        <v>21</v>
      </c>
      <c r="J63" s="18"/>
      <c r="K63" s="18">
        <f t="shared" si="3"/>
        <v>0</v>
      </c>
      <c r="L63" s="18">
        <f t="shared" si="6"/>
        <v>0</v>
      </c>
      <c r="M63" s="18"/>
      <c r="N63" s="187">
        <f t="shared" si="4"/>
        <v>0</v>
      </c>
      <c r="O63" s="187">
        <f t="shared" si="7"/>
        <v>0</v>
      </c>
      <c r="P63" s="187">
        <f t="shared" si="12"/>
        <v>0</v>
      </c>
      <c r="Q63" s="187">
        <f t="shared" si="10"/>
        <v>0</v>
      </c>
      <c r="R63" s="187">
        <f t="shared" si="14"/>
        <v>0</v>
      </c>
      <c r="S63" s="187">
        <f t="shared" si="16"/>
        <v>0</v>
      </c>
      <c r="T63" s="187">
        <f t="shared" si="18"/>
        <v>0</v>
      </c>
      <c r="U63" s="187">
        <f t="shared" si="20"/>
        <v>0</v>
      </c>
      <c r="V63" s="187">
        <f t="shared" si="22"/>
        <v>0</v>
      </c>
      <c r="W63" s="187">
        <f t="shared" si="24"/>
        <v>0</v>
      </c>
      <c r="X63" s="187">
        <f t="shared" si="26"/>
        <v>0</v>
      </c>
      <c r="Y63" s="187">
        <f t="shared" si="28"/>
        <v>0</v>
      </c>
      <c r="Z63" s="187">
        <f t="shared" si="30"/>
        <v>0</v>
      </c>
      <c r="AA63" s="187">
        <f t="shared" si="32"/>
        <v>0</v>
      </c>
      <c r="AB63" s="187">
        <f t="shared" si="34"/>
        <v>0</v>
      </c>
      <c r="AC63" s="187">
        <f t="shared" si="36"/>
        <v>0</v>
      </c>
      <c r="AD63" s="187">
        <f t="shared" si="38"/>
        <v>0</v>
      </c>
      <c r="AE63" s="187">
        <f t="shared" si="40"/>
        <v>0</v>
      </c>
      <c r="AF63" s="187">
        <f t="shared" si="42"/>
        <v>0</v>
      </c>
      <c r="AG63" s="187">
        <f t="shared" si="44"/>
        <v>0</v>
      </c>
      <c r="AH63" s="187">
        <f t="shared" ref="AH63:AH72" si="46">SUM(F43:F63)</f>
        <v>0</v>
      </c>
      <c r="AI63" s="187">
        <f>SUM($F$43:F63)</f>
        <v>0</v>
      </c>
      <c r="AJ63" s="187">
        <f>SUM($F$43:F63)</f>
        <v>0</v>
      </c>
      <c r="AK63" s="187">
        <f>SUM($F$43:F63)</f>
        <v>0</v>
      </c>
      <c r="AL63" s="187">
        <f>SUM($F$43:F63)</f>
        <v>0</v>
      </c>
      <c r="AM63" s="187">
        <f>SUM($F$43:F63)</f>
        <v>0</v>
      </c>
      <c r="AN63" s="187">
        <f>SUM($F$43:F63)</f>
        <v>0</v>
      </c>
      <c r="AO63" s="187">
        <f>SUM($F$43:F63)</f>
        <v>0</v>
      </c>
      <c r="AP63" s="187">
        <f>SUM($F$43:F63)</f>
        <v>0</v>
      </c>
      <c r="AQ63" s="187">
        <f>SUM($F$43:F63)</f>
        <v>0</v>
      </c>
      <c r="AS63" s="187">
        <f t="shared" si="5"/>
        <v>0</v>
      </c>
      <c r="AT63" s="187">
        <f t="shared" si="8"/>
        <v>0</v>
      </c>
      <c r="AU63" s="187">
        <f t="shared" si="13"/>
        <v>0</v>
      </c>
      <c r="AV63" s="187">
        <f t="shared" si="11"/>
        <v>0</v>
      </c>
      <c r="AW63" s="187">
        <f t="shared" si="15"/>
        <v>0</v>
      </c>
      <c r="AX63" s="187">
        <f t="shared" si="17"/>
        <v>0</v>
      </c>
      <c r="AY63" s="187">
        <f t="shared" si="19"/>
        <v>0</v>
      </c>
      <c r="AZ63" s="187">
        <f t="shared" si="21"/>
        <v>0</v>
      </c>
      <c r="BA63" s="187">
        <f t="shared" si="23"/>
        <v>0</v>
      </c>
      <c r="BB63" s="187">
        <f t="shared" si="25"/>
        <v>0</v>
      </c>
      <c r="BC63" s="187">
        <f t="shared" si="27"/>
        <v>0</v>
      </c>
      <c r="BD63" s="187">
        <f t="shared" si="29"/>
        <v>0</v>
      </c>
      <c r="BE63" s="187">
        <f t="shared" si="31"/>
        <v>0</v>
      </c>
      <c r="BF63" s="187">
        <f t="shared" si="33"/>
        <v>0</v>
      </c>
      <c r="BG63" s="187">
        <f t="shared" si="35"/>
        <v>0</v>
      </c>
      <c r="BH63" s="187">
        <f t="shared" si="37"/>
        <v>0</v>
      </c>
      <c r="BI63" s="187">
        <f t="shared" si="39"/>
        <v>0</v>
      </c>
      <c r="BJ63" s="187">
        <f t="shared" si="41"/>
        <v>0</v>
      </c>
      <c r="BK63" s="187">
        <f t="shared" si="43"/>
        <v>0</v>
      </c>
      <c r="BL63" s="187">
        <f t="shared" si="45"/>
        <v>0</v>
      </c>
      <c r="BM63" s="187">
        <f t="shared" ref="BM63:BM72" si="47">SUM(G43:G63)</f>
        <v>0</v>
      </c>
      <c r="BN63" s="187">
        <f>SUM($G$43:G63)</f>
        <v>0</v>
      </c>
      <c r="BO63" s="187">
        <f>SUM($G$43:G63)</f>
        <v>0</v>
      </c>
      <c r="BP63" s="187">
        <f>SUM($G$43:G63)</f>
        <v>0</v>
      </c>
      <c r="BQ63" s="187">
        <f>SUM($G$43:G63)</f>
        <v>0</v>
      </c>
      <c r="BR63" s="187">
        <f>SUM($G$43:G63)</f>
        <v>0</v>
      </c>
      <c r="BS63" s="187">
        <f>SUM($G$43:G63)</f>
        <v>0</v>
      </c>
      <c r="BT63" s="187">
        <f>SUM($G$43:G63)</f>
        <v>0</v>
      </c>
      <c r="BU63" s="187">
        <f>SUM($G$43:G63)</f>
        <v>0</v>
      </c>
      <c r="BV63" s="187">
        <f>SUM($G$43:G63)</f>
        <v>0</v>
      </c>
    </row>
    <row r="64" spans="1:74" ht="13" hidden="1" x14ac:dyDescent="0.3">
      <c r="A64" s="105" t="s">
        <v>276</v>
      </c>
      <c r="B64" s="105" t="s">
        <v>276</v>
      </c>
      <c r="C64" s="18"/>
      <c r="D64" s="1">
        <v>22</v>
      </c>
      <c r="E64" s="18" t="e">
        <f t="shared" si="9"/>
        <v>#REF!</v>
      </c>
      <c r="F64" s="187">
        <f>('Input Dritt Grundlagen'!L40*'Annahmen u Setzungen Grundlagen'!$D$128)/'Annahmen u Setzungen Grundlagen'!$D$140</f>
        <v>0</v>
      </c>
      <c r="G64" s="1">
        <f>('Input Dritt Grundlagen'!L40*'Annahmen u Setzungen Grundlagen'!$D$128)/'Annahmen u Setzungen Grundlagen'!$D$152</f>
        <v>0</v>
      </c>
      <c r="H64" s="90"/>
      <c r="I64" s="18">
        <v>22</v>
      </c>
      <c r="J64" s="18"/>
      <c r="K64" s="18">
        <f t="shared" si="3"/>
        <v>0</v>
      </c>
      <c r="L64" s="18">
        <f t="shared" si="6"/>
        <v>0</v>
      </c>
      <c r="M64" s="18"/>
      <c r="N64" s="187">
        <f t="shared" si="4"/>
        <v>0</v>
      </c>
      <c r="O64" s="187">
        <f t="shared" si="7"/>
        <v>0</v>
      </c>
      <c r="P64" s="187">
        <f t="shared" si="12"/>
        <v>0</v>
      </c>
      <c r="Q64" s="187">
        <f t="shared" si="10"/>
        <v>0</v>
      </c>
      <c r="R64" s="187">
        <f t="shared" si="14"/>
        <v>0</v>
      </c>
      <c r="S64" s="187">
        <f t="shared" si="16"/>
        <v>0</v>
      </c>
      <c r="T64" s="187">
        <f t="shared" si="18"/>
        <v>0</v>
      </c>
      <c r="U64" s="187">
        <f t="shared" si="20"/>
        <v>0</v>
      </c>
      <c r="V64" s="187">
        <f t="shared" si="22"/>
        <v>0</v>
      </c>
      <c r="W64" s="187">
        <f t="shared" si="24"/>
        <v>0</v>
      </c>
      <c r="X64" s="187">
        <f t="shared" si="26"/>
        <v>0</v>
      </c>
      <c r="Y64" s="187">
        <f t="shared" si="28"/>
        <v>0</v>
      </c>
      <c r="Z64" s="187">
        <f t="shared" si="30"/>
        <v>0</v>
      </c>
      <c r="AA64" s="187">
        <f t="shared" si="32"/>
        <v>0</v>
      </c>
      <c r="AB64" s="187">
        <f t="shared" si="34"/>
        <v>0</v>
      </c>
      <c r="AC64" s="187">
        <f t="shared" si="36"/>
        <v>0</v>
      </c>
      <c r="AD64" s="187">
        <f t="shared" si="38"/>
        <v>0</v>
      </c>
      <c r="AE64" s="187">
        <f t="shared" si="40"/>
        <v>0</v>
      </c>
      <c r="AF64" s="187">
        <f t="shared" si="42"/>
        <v>0</v>
      </c>
      <c r="AG64" s="187">
        <f t="shared" si="44"/>
        <v>0</v>
      </c>
      <c r="AH64" s="187">
        <f t="shared" si="46"/>
        <v>0</v>
      </c>
      <c r="AI64" s="187">
        <f t="shared" ref="AI64:AI72" si="48">SUM(F43:F64)</f>
        <v>0</v>
      </c>
      <c r="AJ64" s="187">
        <f>SUM($F$43:F64)</f>
        <v>0</v>
      </c>
      <c r="AK64" s="187">
        <f>SUM($F$43:F64)</f>
        <v>0</v>
      </c>
      <c r="AL64" s="187">
        <f>SUM($F$43:F64)</f>
        <v>0</v>
      </c>
      <c r="AM64" s="187">
        <f>SUM($F$43:F64)</f>
        <v>0</v>
      </c>
      <c r="AN64" s="187">
        <f>SUM($F$43:F64)</f>
        <v>0</v>
      </c>
      <c r="AO64" s="187">
        <f>SUM($F$43:F64)</f>
        <v>0</v>
      </c>
      <c r="AP64" s="187">
        <f>SUM($F$43:F64)</f>
        <v>0</v>
      </c>
      <c r="AQ64" s="187">
        <f>SUM($F$43:F64)</f>
        <v>0</v>
      </c>
      <c r="AS64" s="187">
        <f t="shared" si="5"/>
        <v>0</v>
      </c>
      <c r="AT64" s="187">
        <f t="shared" si="8"/>
        <v>0</v>
      </c>
      <c r="AU64" s="187">
        <f t="shared" si="13"/>
        <v>0</v>
      </c>
      <c r="AV64" s="187">
        <f t="shared" si="11"/>
        <v>0</v>
      </c>
      <c r="AW64" s="187">
        <f t="shared" si="15"/>
        <v>0</v>
      </c>
      <c r="AX64" s="187">
        <f t="shared" si="17"/>
        <v>0</v>
      </c>
      <c r="AY64" s="187">
        <f t="shared" si="19"/>
        <v>0</v>
      </c>
      <c r="AZ64" s="187">
        <f t="shared" si="21"/>
        <v>0</v>
      </c>
      <c r="BA64" s="187">
        <f t="shared" si="23"/>
        <v>0</v>
      </c>
      <c r="BB64" s="187">
        <f t="shared" si="25"/>
        <v>0</v>
      </c>
      <c r="BC64" s="187">
        <f t="shared" si="27"/>
        <v>0</v>
      </c>
      <c r="BD64" s="187">
        <f t="shared" si="29"/>
        <v>0</v>
      </c>
      <c r="BE64" s="187">
        <f t="shared" si="31"/>
        <v>0</v>
      </c>
      <c r="BF64" s="187">
        <f t="shared" si="33"/>
        <v>0</v>
      </c>
      <c r="BG64" s="187">
        <f t="shared" si="35"/>
        <v>0</v>
      </c>
      <c r="BH64" s="187">
        <f t="shared" si="37"/>
        <v>0</v>
      </c>
      <c r="BI64" s="187">
        <f t="shared" si="39"/>
        <v>0</v>
      </c>
      <c r="BJ64" s="187">
        <f t="shared" si="41"/>
        <v>0</v>
      </c>
      <c r="BK64" s="187">
        <f t="shared" si="43"/>
        <v>0</v>
      </c>
      <c r="BL64" s="187">
        <f t="shared" si="45"/>
        <v>0</v>
      </c>
      <c r="BM64" s="187">
        <f t="shared" si="47"/>
        <v>0</v>
      </c>
      <c r="BN64" s="187">
        <f t="shared" ref="BN64:BN72" si="49">SUM(G43:G64)</f>
        <v>0</v>
      </c>
      <c r="BO64" s="187">
        <f>SUM($G$43:G64)</f>
        <v>0</v>
      </c>
      <c r="BP64" s="187">
        <f>SUM($G$43:G64)</f>
        <v>0</v>
      </c>
      <c r="BQ64" s="187">
        <f>SUM($G$43:G64)</f>
        <v>0</v>
      </c>
      <c r="BR64" s="187">
        <f>SUM($G$43:G64)</f>
        <v>0</v>
      </c>
      <c r="BS64" s="187">
        <f>SUM($G$43:G64)</f>
        <v>0</v>
      </c>
      <c r="BT64" s="187">
        <f>SUM($G$43:G64)</f>
        <v>0</v>
      </c>
      <c r="BU64" s="187">
        <f>SUM($G$43:G64)</f>
        <v>0</v>
      </c>
      <c r="BV64" s="187">
        <f>SUM($G$43:G64)</f>
        <v>0</v>
      </c>
    </row>
    <row r="65" spans="1:74" ht="13" hidden="1" x14ac:dyDescent="0.3">
      <c r="A65" s="105" t="s">
        <v>276</v>
      </c>
      <c r="B65" s="105" t="s">
        <v>276</v>
      </c>
      <c r="C65" s="18"/>
      <c r="D65" s="1">
        <v>23</v>
      </c>
      <c r="E65" s="18" t="e">
        <f t="shared" si="9"/>
        <v>#REF!</v>
      </c>
      <c r="F65" s="187">
        <f>('Input Dritt Grundlagen'!L41*'Annahmen u Setzungen Grundlagen'!$D$128)/'Annahmen u Setzungen Grundlagen'!$D$140</f>
        <v>0</v>
      </c>
      <c r="G65" s="1">
        <f>('Input Dritt Grundlagen'!L41*'Annahmen u Setzungen Grundlagen'!$D$128)/'Annahmen u Setzungen Grundlagen'!$D$152</f>
        <v>0</v>
      </c>
      <c r="H65" s="90"/>
      <c r="I65" s="18">
        <v>23</v>
      </c>
      <c r="J65" s="18"/>
      <c r="K65" s="18">
        <f t="shared" si="3"/>
        <v>0</v>
      </c>
      <c r="L65" s="18">
        <f t="shared" si="6"/>
        <v>0</v>
      </c>
      <c r="M65" s="18"/>
      <c r="N65" s="187">
        <f t="shared" si="4"/>
        <v>0</v>
      </c>
      <c r="O65" s="187">
        <f t="shared" si="7"/>
        <v>0</v>
      </c>
      <c r="P65" s="187">
        <f t="shared" si="12"/>
        <v>0</v>
      </c>
      <c r="Q65" s="187">
        <f t="shared" si="10"/>
        <v>0</v>
      </c>
      <c r="R65" s="187">
        <f t="shared" si="14"/>
        <v>0</v>
      </c>
      <c r="S65" s="187">
        <f t="shared" si="16"/>
        <v>0</v>
      </c>
      <c r="T65" s="187">
        <f t="shared" si="18"/>
        <v>0</v>
      </c>
      <c r="U65" s="187">
        <f t="shared" si="20"/>
        <v>0</v>
      </c>
      <c r="V65" s="187">
        <f t="shared" si="22"/>
        <v>0</v>
      </c>
      <c r="W65" s="187">
        <f t="shared" si="24"/>
        <v>0</v>
      </c>
      <c r="X65" s="187">
        <f t="shared" si="26"/>
        <v>0</v>
      </c>
      <c r="Y65" s="187">
        <f t="shared" si="28"/>
        <v>0</v>
      </c>
      <c r="Z65" s="187">
        <f t="shared" si="30"/>
        <v>0</v>
      </c>
      <c r="AA65" s="187">
        <f t="shared" si="32"/>
        <v>0</v>
      </c>
      <c r="AB65" s="187">
        <f t="shared" si="34"/>
        <v>0</v>
      </c>
      <c r="AC65" s="187">
        <f t="shared" si="36"/>
        <v>0</v>
      </c>
      <c r="AD65" s="187">
        <f t="shared" si="38"/>
        <v>0</v>
      </c>
      <c r="AE65" s="187">
        <f t="shared" si="40"/>
        <v>0</v>
      </c>
      <c r="AF65" s="187">
        <f t="shared" si="42"/>
        <v>0</v>
      </c>
      <c r="AG65" s="187">
        <f t="shared" si="44"/>
        <v>0</v>
      </c>
      <c r="AH65" s="187">
        <f t="shared" si="46"/>
        <v>0</v>
      </c>
      <c r="AI65" s="187">
        <f t="shared" si="48"/>
        <v>0</v>
      </c>
      <c r="AJ65" s="187">
        <f t="shared" ref="AJ65:AJ72" si="50">SUM(F43:F65)</f>
        <v>0</v>
      </c>
      <c r="AK65" s="187">
        <f>SUM($F$43:F65)</f>
        <v>0</v>
      </c>
      <c r="AL65" s="187">
        <f>SUM($F$43:F65)</f>
        <v>0</v>
      </c>
      <c r="AM65" s="187">
        <f>SUM($F$43:F65)</f>
        <v>0</v>
      </c>
      <c r="AN65" s="187">
        <f>SUM($F$43:F65)</f>
        <v>0</v>
      </c>
      <c r="AO65" s="187">
        <f>SUM($F$43:F65)</f>
        <v>0</v>
      </c>
      <c r="AP65" s="187">
        <f>SUM($F$43:F65)</f>
        <v>0</v>
      </c>
      <c r="AQ65" s="187">
        <f>SUM($F$43:F65)</f>
        <v>0</v>
      </c>
      <c r="AS65" s="187">
        <f t="shared" si="5"/>
        <v>0</v>
      </c>
      <c r="AT65" s="187">
        <f t="shared" si="8"/>
        <v>0</v>
      </c>
      <c r="AU65" s="187">
        <f t="shared" si="13"/>
        <v>0</v>
      </c>
      <c r="AV65" s="187">
        <f t="shared" si="11"/>
        <v>0</v>
      </c>
      <c r="AW65" s="187">
        <f t="shared" si="15"/>
        <v>0</v>
      </c>
      <c r="AX65" s="187">
        <f t="shared" si="17"/>
        <v>0</v>
      </c>
      <c r="AY65" s="187">
        <f t="shared" si="19"/>
        <v>0</v>
      </c>
      <c r="AZ65" s="187">
        <f t="shared" si="21"/>
        <v>0</v>
      </c>
      <c r="BA65" s="187">
        <f t="shared" si="23"/>
        <v>0</v>
      </c>
      <c r="BB65" s="187">
        <f t="shared" si="25"/>
        <v>0</v>
      </c>
      <c r="BC65" s="187">
        <f t="shared" si="27"/>
        <v>0</v>
      </c>
      <c r="BD65" s="187">
        <f t="shared" si="29"/>
        <v>0</v>
      </c>
      <c r="BE65" s="187">
        <f t="shared" si="31"/>
        <v>0</v>
      </c>
      <c r="BF65" s="187">
        <f t="shared" si="33"/>
        <v>0</v>
      </c>
      <c r="BG65" s="187">
        <f t="shared" si="35"/>
        <v>0</v>
      </c>
      <c r="BH65" s="187">
        <f t="shared" si="37"/>
        <v>0</v>
      </c>
      <c r="BI65" s="187">
        <f t="shared" si="39"/>
        <v>0</v>
      </c>
      <c r="BJ65" s="187">
        <f t="shared" si="41"/>
        <v>0</v>
      </c>
      <c r="BK65" s="187">
        <f t="shared" si="43"/>
        <v>0</v>
      </c>
      <c r="BL65" s="187">
        <f t="shared" si="45"/>
        <v>0</v>
      </c>
      <c r="BM65" s="187">
        <f t="shared" si="47"/>
        <v>0</v>
      </c>
      <c r="BN65" s="187">
        <f t="shared" si="49"/>
        <v>0</v>
      </c>
      <c r="BO65" s="187">
        <f t="shared" ref="BO65:BO72" si="51">SUM(G43:G65)</f>
        <v>0</v>
      </c>
      <c r="BP65" s="187">
        <f>SUM($G$43:G65)</f>
        <v>0</v>
      </c>
      <c r="BQ65" s="187">
        <f>SUM($G$43:G65)</f>
        <v>0</v>
      </c>
      <c r="BR65" s="187">
        <f>SUM($G$43:G65)</f>
        <v>0</v>
      </c>
      <c r="BS65" s="187">
        <f>SUM($G$43:G65)</f>
        <v>0</v>
      </c>
      <c r="BT65" s="187">
        <f>SUM($G$43:G65)</f>
        <v>0</v>
      </c>
      <c r="BU65" s="187">
        <f>SUM($G$43:G65)</f>
        <v>0</v>
      </c>
      <c r="BV65" s="187">
        <f>SUM($G$43:G65)</f>
        <v>0</v>
      </c>
    </row>
    <row r="66" spans="1:74" ht="13" hidden="1" x14ac:dyDescent="0.3">
      <c r="A66" s="105" t="s">
        <v>276</v>
      </c>
      <c r="B66" s="105" t="s">
        <v>276</v>
      </c>
      <c r="C66" s="18"/>
      <c r="D66" s="1">
        <v>24</v>
      </c>
      <c r="E66" s="18" t="e">
        <f t="shared" si="9"/>
        <v>#REF!</v>
      </c>
      <c r="F66" s="187">
        <f>('Input Dritt Grundlagen'!L42*'Annahmen u Setzungen Grundlagen'!$D$128)/'Annahmen u Setzungen Grundlagen'!$D$140</f>
        <v>0</v>
      </c>
      <c r="G66" s="1">
        <f>('Input Dritt Grundlagen'!L42*'Annahmen u Setzungen Grundlagen'!$D$128)/'Annahmen u Setzungen Grundlagen'!$D$152</f>
        <v>0</v>
      </c>
      <c r="H66" s="90"/>
      <c r="I66" s="18">
        <v>24</v>
      </c>
      <c r="J66" s="18"/>
      <c r="K66" s="18">
        <f t="shared" si="3"/>
        <v>0</v>
      </c>
      <c r="L66" s="18">
        <f t="shared" si="6"/>
        <v>0</v>
      </c>
      <c r="M66" s="18"/>
      <c r="N66" s="187">
        <f t="shared" si="4"/>
        <v>0</v>
      </c>
      <c r="O66" s="187">
        <f t="shared" si="7"/>
        <v>0</v>
      </c>
      <c r="P66" s="187">
        <f t="shared" si="12"/>
        <v>0</v>
      </c>
      <c r="Q66" s="187">
        <f t="shared" si="10"/>
        <v>0</v>
      </c>
      <c r="R66" s="187">
        <f t="shared" si="14"/>
        <v>0</v>
      </c>
      <c r="S66" s="187">
        <f t="shared" si="16"/>
        <v>0</v>
      </c>
      <c r="T66" s="187">
        <f t="shared" si="18"/>
        <v>0</v>
      </c>
      <c r="U66" s="187">
        <f t="shared" si="20"/>
        <v>0</v>
      </c>
      <c r="V66" s="187">
        <f t="shared" si="22"/>
        <v>0</v>
      </c>
      <c r="W66" s="187">
        <f t="shared" si="24"/>
        <v>0</v>
      </c>
      <c r="X66" s="187">
        <f t="shared" si="26"/>
        <v>0</v>
      </c>
      <c r="Y66" s="187">
        <f t="shared" si="28"/>
        <v>0</v>
      </c>
      <c r="Z66" s="187">
        <f t="shared" si="30"/>
        <v>0</v>
      </c>
      <c r="AA66" s="187">
        <f t="shared" si="32"/>
        <v>0</v>
      </c>
      <c r="AB66" s="187">
        <f t="shared" si="34"/>
        <v>0</v>
      </c>
      <c r="AC66" s="187">
        <f t="shared" si="36"/>
        <v>0</v>
      </c>
      <c r="AD66" s="187">
        <f t="shared" si="38"/>
        <v>0</v>
      </c>
      <c r="AE66" s="187">
        <f t="shared" si="40"/>
        <v>0</v>
      </c>
      <c r="AF66" s="187">
        <f t="shared" si="42"/>
        <v>0</v>
      </c>
      <c r="AG66" s="187">
        <f t="shared" si="44"/>
        <v>0</v>
      </c>
      <c r="AH66" s="187">
        <f t="shared" si="46"/>
        <v>0</v>
      </c>
      <c r="AI66" s="187">
        <f t="shared" si="48"/>
        <v>0</v>
      </c>
      <c r="AJ66" s="187">
        <f t="shared" si="50"/>
        <v>0</v>
      </c>
      <c r="AK66" s="187">
        <f t="shared" ref="AK66:AK72" si="52">SUM(F43:F66)</f>
        <v>0</v>
      </c>
      <c r="AL66" s="187">
        <f>SUM($F$43:F66)</f>
        <v>0</v>
      </c>
      <c r="AM66" s="187">
        <f>SUM($F$43:F66)</f>
        <v>0</v>
      </c>
      <c r="AN66" s="187">
        <f>SUM($F$43:F66)</f>
        <v>0</v>
      </c>
      <c r="AO66" s="187">
        <f>SUM($F$43:F66)</f>
        <v>0</v>
      </c>
      <c r="AP66" s="187">
        <f>SUM($F$43:F66)</f>
        <v>0</v>
      </c>
      <c r="AQ66" s="187">
        <f>SUM($F$43:F66)</f>
        <v>0</v>
      </c>
      <c r="AS66" s="187">
        <f t="shared" si="5"/>
        <v>0</v>
      </c>
      <c r="AT66" s="187">
        <f t="shared" si="8"/>
        <v>0</v>
      </c>
      <c r="AU66" s="187">
        <f t="shared" si="13"/>
        <v>0</v>
      </c>
      <c r="AV66" s="187">
        <f t="shared" si="11"/>
        <v>0</v>
      </c>
      <c r="AW66" s="187">
        <f t="shared" si="15"/>
        <v>0</v>
      </c>
      <c r="AX66" s="187">
        <f t="shared" si="17"/>
        <v>0</v>
      </c>
      <c r="AY66" s="187">
        <f t="shared" si="19"/>
        <v>0</v>
      </c>
      <c r="AZ66" s="187">
        <f t="shared" si="21"/>
        <v>0</v>
      </c>
      <c r="BA66" s="187">
        <f t="shared" si="23"/>
        <v>0</v>
      </c>
      <c r="BB66" s="187">
        <f t="shared" si="25"/>
        <v>0</v>
      </c>
      <c r="BC66" s="187">
        <f t="shared" si="27"/>
        <v>0</v>
      </c>
      <c r="BD66" s="187">
        <f t="shared" si="29"/>
        <v>0</v>
      </c>
      <c r="BE66" s="187">
        <f t="shared" si="31"/>
        <v>0</v>
      </c>
      <c r="BF66" s="187">
        <f t="shared" si="33"/>
        <v>0</v>
      </c>
      <c r="BG66" s="187">
        <f t="shared" si="35"/>
        <v>0</v>
      </c>
      <c r="BH66" s="187">
        <f t="shared" si="37"/>
        <v>0</v>
      </c>
      <c r="BI66" s="187">
        <f t="shared" si="39"/>
        <v>0</v>
      </c>
      <c r="BJ66" s="187">
        <f t="shared" si="41"/>
        <v>0</v>
      </c>
      <c r="BK66" s="187">
        <f t="shared" si="43"/>
        <v>0</v>
      </c>
      <c r="BL66" s="187">
        <f t="shared" si="45"/>
        <v>0</v>
      </c>
      <c r="BM66" s="187">
        <f t="shared" si="47"/>
        <v>0</v>
      </c>
      <c r="BN66" s="187">
        <f t="shared" si="49"/>
        <v>0</v>
      </c>
      <c r="BO66" s="187">
        <f t="shared" si="51"/>
        <v>0</v>
      </c>
      <c r="BP66" s="187">
        <f t="shared" ref="BP66:BP72" si="53">SUM(G43:G66)</f>
        <v>0</v>
      </c>
      <c r="BQ66" s="187">
        <f>SUM($G$43:G66)</f>
        <v>0</v>
      </c>
      <c r="BR66" s="187">
        <f>SUM($G$43:G66)</f>
        <v>0</v>
      </c>
      <c r="BS66" s="187">
        <f>SUM($G$43:G66)</f>
        <v>0</v>
      </c>
      <c r="BT66" s="187">
        <f>SUM($G$43:G66)</f>
        <v>0</v>
      </c>
      <c r="BU66" s="187">
        <f>SUM($G$43:G66)</f>
        <v>0</v>
      </c>
      <c r="BV66" s="187">
        <f>SUM($G$43:G66)</f>
        <v>0</v>
      </c>
    </row>
    <row r="67" spans="1:74" ht="13" hidden="1" x14ac:dyDescent="0.3">
      <c r="A67" s="105" t="s">
        <v>276</v>
      </c>
      <c r="B67" s="105" t="s">
        <v>276</v>
      </c>
      <c r="C67" s="18"/>
      <c r="D67" s="1">
        <v>25</v>
      </c>
      <c r="E67" s="18" t="e">
        <f t="shared" si="9"/>
        <v>#REF!</v>
      </c>
      <c r="F67" s="187">
        <f>('Input Dritt Grundlagen'!L43*'Annahmen u Setzungen Grundlagen'!$D$128)/'Annahmen u Setzungen Grundlagen'!$D$140</f>
        <v>0</v>
      </c>
      <c r="G67" s="1">
        <f>('Input Dritt Grundlagen'!L43*'Annahmen u Setzungen Grundlagen'!$D$128)/'Annahmen u Setzungen Grundlagen'!$D$152</f>
        <v>0</v>
      </c>
      <c r="H67" s="90"/>
      <c r="I67" s="18">
        <v>25</v>
      </c>
      <c r="J67" s="18"/>
      <c r="K67" s="18">
        <f t="shared" si="3"/>
        <v>0</v>
      </c>
      <c r="L67" s="18">
        <f t="shared" si="6"/>
        <v>0</v>
      </c>
      <c r="M67" s="18"/>
      <c r="N67" s="187">
        <f t="shared" si="4"/>
        <v>0</v>
      </c>
      <c r="O67" s="187">
        <f t="shared" si="7"/>
        <v>0</v>
      </c>
      <c r="P67" s="187">
        <f t="shared" si="12"/>
        <v>0</v>
      </c>
      <c r="Q67" s="187">
        <f t="shared" si="10"/>
        <v>0</v>
      </c>
      <c r="R67" s="187">
        <f t="shared" si="14"/>
        <v>0</v>
      </c>
      <c r="S67" s="187">
        <f t="shared" si="16"/>
        <v>0</v>
      </c>
      <c r="T67" s="187">
        <f t="shared" si="18"/>
        <v>0</v>
      </c>
      <c r="U67" s="187">
        <f t="shared" si="20"/>
        <v>0</v>
      </c>
      <c r="V67" s="187">
        <f t="shared" si="22"/>
        <v>0</v>
      </c>
      <c r="W67" s="187">
        <f t="shared" si="24"/>
        <v>0</v>
      </c>
      <c r="X67" s="187">
        <f t="shared" si="26"/>
        <v>0</v>
      </c>
      <c r="Y67" s="187">
        <f t="shared" si="28"/>
        <v>0</v>
      </c>
      <c r="Z67" s="187">
        <f t="shared" si="30"/>
        <v>0</v>
      </c>
      <c r="AA67" s="187">
        <f t="shared" si="32"/>
        <v>0</v>
      </c>
      <c r="AB67" s="187">
        <f t="shared" si="34"/>
        <v>0</v>
      </c>
      <c r="AC67" s="187">
        <f t="shared" si="36"/>
        <v>0</v>
      </c>
      <c r="AD67" s="187">
        <f t="shared" si="38"/>
        <v>0</v>
      </c>
      <c r="AE67" s="187">
        <f t="shared" si="40"/>
        <v>0</v>
      </c>
      <c r="AF67" s="187">
        <f t="shared" si="42"/>
        <v>0</v>
      </c>
      <c r="AG67" s="187">
        <f t="shared" si="44"/>
        <v>0</v>
      </c>
      <c r="AH67" s="187">
        <f t="shared" si="46"/>
        <v>0</v>
      </c>
      <c r="AI67" s="187">
        <f t="shared" si="48"/>
        <v>0</v>
      </c>
      <c r="AJ67" s="187">
        <f t="shared" si="50"/>
        <v>0</v>
      </c>
      <c r="AK67" s="187">
        <f t="shared" si="52"/>
        <v>0</v>
      </c>
      <c r="AL67" s="187">
        <f t="shared" ref="AL67:AL72" si="54">SUM(F43:F67)</f>
        <v>0</v>
      </c>
      <c r="AM67" s="187">
        <f>SUM($F$43:F67)</f>
        <v>0</v>
      </c>
      <c r="AN67" s="187">
        <f>SUM($F$43:F67)</f>
        <v>0</v>
      </c>
      <c r="AO67" s="187">
        <f>SUM($F$43:F67)</f>
        <v>0</v>
      </c>
      <c r="AP67" s="187">
        <f>SUM($F$43:F67)</f>
        <v>0</v>
      </c>
      <c r="AQ67" s="187">
        <f>SUM($F$43:F67)</f>
        <v>0</v>
      </c>
      <c r="AS67" s="187">
        <f t="shared" si="5"/>
        <v>0</v>
      </c>
      <c r="AT67" s="187">
        <f t="shared" si="8"/>
        <v>0</v>
      </c>
      <c r="AU67" s="187">
        <f t="shared" si="13"/>
        <v>0</v>
      </c>
      <c r="AV67" s="187">
        <f t="shared" si="11"/>
        <v>0</v>
      </c>
      <c r="AW67" s="187">
        <f t="shared" si="15"/>
        <v>0</v>
      </c>
      <c r="AX67" s="187">
        <f t="shared" si="17"/>
        <v>0</v>
      </c>
      <c r="AY67" s="187">
        <f t="shared" si="19"/>
        <v>0</v>
      </c>
      <c r="AZ67" s="187">
        <f t="shared" si="21"/>
        <v>0</v>
      </c>
      <c r="BA67" s="187">
        <f t="shared" si="23"/>
        <v>0</v>
      </c>
      <c r="BB67" s="187">
        <f t="shared" si="25"/>
        <v>0</v>
      </c>
      <c r="BC67" s="187">
        <f t="shared" si="27"/>
        <v>0</v>
      </c>
      <c r="BD67" s="187">
        <f t="shared" si="29"/>
        <v>0</v>
      </c>
      <c r="BE67" s="187">
        <f t="shared" si="31"/>
        <v>0</v>
      </c>
      <c r="BF67" s="187">
        <f t="shared" si="33"/>
        <v>0</v>
      </c>
      <c r="BG67" s="187">
        <f t="shared" si="35"/>
        <v>0</v>
      </c>
      <c r="BH67" s="187">
        <f t="shared" si="37"/>
        <v>0</v>
      </c>
      <c r="BI67" s="187">
        <f t="shared" si="39"/>
        <v>0</v>
      </c>
      <c r="BJ67" s="187">
        <f t="shared" si="41"/>
        <v>0</v>
      </c>
      <c r="BK67" s="187">
        <f t="shared" si="43"/>
        <v>0</v>
      </c>
      <c r="BL67" s="187">
        <f t="shared" si="45"/>
        <v>0</v>
      </c>
      <c r="BM67" s="187">
        <f t="shared" si="47"/>
        <v>0</v>
      </c>
      <c r="BN67" s="187">
        <f t="shared" si="49"/>
        <v>0</v>
      </c>
      <c r="BO67" s="187">
        <f t="shared" si="51"/>
        <v>0</v>
      </c>
      <c r="BP67" s="187">
        <f t="shared" si="53"/>
        <v>0</v>
      </c>
      <c r="BQ67" s="187">
        <f t="shared" ref="BQ67:BQ72" si="55">SUM(G43:G67)</f>
        <v>0</v>
      </c>
      <c r="BR67" s="187">
        <f>SUM($G$43:G67)</f>
        <v>0</v>
      </c>
      <c r="BS67" s="187">
        <f>SUM($G$43:G67)</f>
        <v>0</v>
      </c>
      <c r="BT67" s="187">
        <f>SUM($G$43:G67)</f>
        <v>0</v>
      </c>
      <c r="BU67" s="187">
        <f>SUM($G$43:G67)</f>
        <v>0</v>
      </c>
      <c r="BV67" s="187">
        <f>SUM($G$43:G67)</f>
        <v>0</v>
      </c>
    </row>
    <row r="68" spans="1:74" ht="13" hidden="1" x14ac:dyDescent="0.3">
      <c r="A68" s="105" t="s">
        <v>276</v>
      </c>
      <c r="B68" s="105" t="s">
        <v>276</v>
      </c>
      <c r="C68" s="18"/>
      <c r="D68" s="1">
        <v>26</v>
      </c>
      <c r="E68" s="18" t="e">
        <f t="shared" si="9"/>
        <v>#REF!</v>
      </c>
      <c r="F68" s="187">
        <f>('Input Dritt Grundlagen'!L44*'Annahmen u Setzungen Grundlagen'!$D$128)/'Annahmen u Setzungen Grundlagen'!$D$140</f>
        <v>0</v>
      </c>
      <c r="G68" s="1">
        <f>('Input Dritt Grundlagen'!L44*'Annahmen u Setzungen Grundlagen'!$D$128)/'Annahmen u Setzungen Grundlagen'!$D$152</f>
        <v>0</v>
      </c>
      <c r="H68" s="90"/>
      <c r="I68" s="18">
        <v>26</v>
      </c>
      <c r="J68" s="18"/>
      <c r="K68" s="18">
        <f t="shared" si="3"/>
        <v>0</v>
      </c>
      <c r="L68" s="18">
        <f t="shared" si="6"/>
        <v>0</v>
      </c>
      <c r="M68" s="18"/>
      <c r="N68" s="187">
        <f t="shared" si="4"/>
        <v>0</v>
      </c>
      <c r="O68" s="187">
        <f t="shared" si="7"/>
        <v>0</v>
      </c>
      <c r="P68" s="187">
        <f t="shared" si="12"/>
        <v>0</v>
      </c>
      <c r="Q68" s="187">
        <f t="shared" si="10"/>
        <v>0</v>
      </c>
      <c r="R68" s="187">
        <f t="shared" si="14"/>
        <v>0</v>
      </c>
      <c r="S68" s="187">
        <f t="shared" si="16"/>
        <v>0</v>
      </c>
      <c r="T68" s="187">
        <f t="shared" si="18"/>
        <v>0</v>
      </c>
      <c r="U68" s="187">
        <f t="shared" si="20"/>
        <v>0</v>
      </c>
      <c r="V68" s="187">
        <f t="shared" si="22"/>
        <v>0</v>
      </c>
      <c r="W68" s="187">
        <f t="shared" si="24"/>
        <v>0</v>
      </c>
      <c r="X68" s="187">
        <f t="shared" si="26"/>
        <v>0</v>
      </c>
      <c r="Y68" s="187">
        <f t="shared" si="28"/>
        <v>0</v>
      </c>
      <c r="Z68" s="187">
        <f t="shared" si="30"/>
        <v>0</v>
      </c>
      <c r="AA68" s="187">
        <f t="shared" si="32"/>
        <v>0</v>
      </c>
      <c r="AB68" s="187">
        <f t="shared" si="34"/>
        <v>0</v>
      </c>
      <c r="AC68" s="187">
        <f t="shared" si="36"/>
        <v>0</v>
      </c>
      <c r="AD68" s="187">
        <f t="shared" si="38"/>
        <v>0</v>
      </c>
      <c r="AE68" s="187">
        <f t="shared" si="40"/>
        <v>0</v>
      </c>
      <c r="AF68" s="187">
        <f t="shared" si="42"/>
        <v>0</v>
      </c>
      <c r="AG68" s="187">
        <f t="shared" si="44"/>
        <v>0</v>
      </c>
      <c r="AH68" s="187">
        <f t="shared" si="46"/>
        <v>0</v>
      </c>
      <c r="AI68" s="187">
        <f t="shared" si="48"/>
        <v>0</v>
      </c>
      <c r="AJ68" s="187">
        <f t="shared" si="50"/>
        <v>0</v>
      </c>
      <c r="AK68" s="187">
        <f t="shared" si="52"/>
        <v>0</v>
      </c>
      <c r="AL68" s="187">
        <f t="shared" si="54"/>
        <v>0</v>
      </c>
      <c r="AM68" s="187">
        <f>SUM(F43:F68)</f>
        <v>0</v>
      </c>
      <c r="AN68" s="187">
        <f>SUM($F$43:F68)</f>
        <v>0</v>
      </c>
      <c r="AO68" s="187">
        <f>SUM($F$43:F68)</f>
        <v>0</v>
      </c>
      <c r="AP68" s="187">
        <f>SUM($F$43:F68)</f>
        <v>0</v>
      </c>
      <c r="AQ68" s="187">
        <f>SUM($F$43:F68)</f>
        <v>0</v>
      </c>
      <c r="AS68" s="187">
        <f t="shared" si="5"/>
        <v>0</v>
      </c>
      <c r="AT68" s="187">
        <f t="shared" si="8"/>
        <v>0</v>
      </c>
      <c r="AU68" s="187">
        <f t="shared" si="13"/>
        <v>0</v>
      </c>
      <c r="AV68" s="187">
        <f t="shared" si="11"/>
        <v>0</v>
      </c>
      <c r="AW68" s="187">
        <f t="shared" si="15"/>
        <v>0</v>
      </c>
      <c r="AX68" s="187">
        <f t="shared" si="17"/>
        <v>0</v>
      </c>
      <c r="AY68" s="187">
        <f t="shared" si="19"/>
        <v>0</v>
      </c>
      <c r="AZ68" s="187">
        <f t="shared" si="21"/>
        <v>0</v>
      </c>
      <c r="BA68" s="187">
        <f t="shared" si="23"/>
        <v>0</v>
      </c>
      <c r="BB68" s="187">
        <f t="shared" si="25"/>
        <v>0</v>
      </c>
      <c r="BC68" s="187">
        <f t="shared" si="27"/>
        <v>0</v>
      </c>
      <c r="BD68" s="187">
        <f t="shared" si="29"/>
        <v>0</v>
      </c>
      <c r="BE68" s="187">
        <f t="shared" si="31"/>
        <v>0</v>
      </c>
      <c r="BF68" s="187">
        <f t="shared" si="33"/>
        <v>0</v>
      </c>
      <c r="BG68" s="187">
        <f t="shared" si="35"/>
        <v>0</v>
      </c>
      <c r="BH68" s="187">
        <f t="shared" si="37"/>
        <v>0</v>
      </c>
      <c r="BI68" s="187">
        <f t="shared" si="39"/>
        <v>0</v>
      </c>
      <c r="BJ68" s="187">
        <f t="shared" si="41"/>
        <v>0</v>
      </c>
      <c r="BK68" s="187">
        <f t="shared" si="43"/>
        <v>0</v>
      </c>
      <c r="BL68" s="187">
        <f t="shared" si="45"/>
        <v>0</v>
      </c>
      <c r="BM68" s="187">
        <f t="shared" si="47"/>
        <v>0</v>
      </c>
      <c r="BN68" s="187">
        <f t="shared" si="49"/>
        <v>0</v>
      </c>
      <c r="BO68" s="187">
        <f t="shared" si="51"/>
        <v>0</v>
      </c>
      <c r="BP68" s="187">
        <f t="shared" si="53"/>
        <v>0</v>
      </c>
      <c r="BQ68" s="187">
        <f t="shared" si="55"/>
        <v>0</v>
      </c>
      <c r="BR68" s="187">
        <f>SUM(G43:G68)</f>
        <v>0</v>
      </c>
      <c r="BS68" s="187">
        <f>SUM($G$43:G68)</f>
        <v>0</v>
      </c>
      <c r="BT68" s="187">
        <f>SUM($G$43:G68)</f>
        <v>0</v>
      </c>
      <c r="BU68" s="187">
        <f>SUM($G$43:G68)</f>
        <v>0</v>
      </c>
      <c r="BV68" s="187">
        <f>SUM($G$43:G68)</f>
        <v>0</v>
      </c>
    </row>
    <row r="69" spans="1:74" ht="13" hidden="1" x14ac:dyDescent="0.3">
      <c r="A69" s="105" t="s">
        <v>276</v>
      </c>
      <c r="B69" s="105" t="s">
        <v>276</v>
      </c>
      <c r="C69" s="18"/>
      <c r="D69" s="1">
        <v>27</v>
      </c>
      <c r="E69" s="18" t="e">
        <f t="shared" si="9"/>
        <v>#REF!</v>
      </c>
      <c r="F69" s="187">
        <f>('Input Dritt Grundlagen'!L45*'Annahmen u Setzungen Grundlagen'!$D$128)/'Annahmen u Setzungen Grundlagen'!$D$140</f>
        <v>0</v>
      </c>
      <c r="G69" s="1">
        <f>('Input Dritt Grundlagen'!L45*'Annahmen u Setzungen Grundlagen'!$D$128)/'Annahmen u Setzungen Grundlagen'!$D$152</f>
        <v>0</v>
      </c>
      <c r="H69" s="90"/>
      <c r="I69" s="18">
        <v>27</v>
      </c>
      <c r="J69" s="18"/>
      <c r="K69" s="18">
        <f t="shared" si="3"/>
        <v>0</v>
      </c>
      <c r="L69" s="18">
        <f t="shared" si="6"/>
        <v>0</v>
      </c>
      <c r="M69" s="18"/>
      <c r="N69" s="187">
        <f t="shared" si="4"/>
        <v>0</v>
      </c>
      <c r="O69" s="187">
        <f t="shared" si="7"/>
        <v>0</v>
      </c>
      <c r="P69" s="187">
        <f t="shared" si="12"/>
        <v>0</v>
      </c>
      <c r="Q69" s="187">
        <f t="shared" si="10"/>
        <v>0</v>
      </c>
      <c r="R69" s="187">
        <f t="shared" si="14"/>
        <v>0</v>
      </c>
      <c r="S69" s="187">
        <f t="shared" si="16"/>
        <v>0</v>
      </c>
      <c r="T69" s="187">
        <f t="shared" si="18"/>
        <v>0</v>
      </c>
      <c r="U69" s="187">
        <f t="shared" si="20"/>
        <v>0</v>
      </c>
      <c r="V69" s="187">
        <f t="shared" si="22"/>
        <v>0</v>
      </c>
      <c r="W69" s="187">
        <f t="shared" si="24"/>
        <v>0</v>
      </c>
      <c r="X69" s="187">
        <f t="shared" si="26"/>
        <v>0</v>
      </c>
      <c r="Y69" s="187">
        <f t="shared" si="28"/>
        <v>0</v>
      </c>
      <c r="Z69" s="187">
        <f t="shared" si="30"/>
        <v>0</v>
      </c>
      <c r="AA69" s="187">
        <f t="shared" si="32"/>
        <v>0</v>
      </c>
      <c r="AB69" s="187">
        <f t="shared" si="34"/>
        <v>0</v>
      </c>
      <c r="AC69" s="187">
        <f t="shared" si="36"/>
        <v>0</v>
      </c>
      <c r="AD69" s="187">
        <f t="shared" si="38"/>
        <v>0</v>
      </c>
      <c r="AE69" s="187">
        <f t="shared" si="40"/>
        <v>0</v>
      </c>
      <c r="AF69" s="187">
        <f t="shared" si="42"/>
        <v>0</v>
      </c>
      <c r="AG69" s="187">
        <f t="shared" si="44"/>
        <v>0</v>
      </c>
      <c r="AH69" s="187">
        <f t="shared" si="46"/>
        <v>0</v>
      </c>
      <c r="AI69" s="187">
        <f t="shared" si="48"/>
        <v>0</v>
      </c>
      <c r="AJ69" s="187">
        <f t="shared" si="50"/>
        <v>0</v>
      </c>
      <c r="AK69" s="187">
        <f t="shared" si="52"/>
        <v>0</v>
      </c>
      <c r="AL69" s="187">
        <f t="shared" si="54"/>
        <v>0</v>
      </c>
      <c r="AM69" s="187">
        <f>SUM(F44:F69)</f>
        <v>0</v>
      </c>
      <c r="AN69" s="187">
        <f>SUM(F43:F69)</f>
        <v>0</v>
      </c>
      <c r="AO69" s="187">
        <f>SUM($F$43:F69)</f>
        <v>0</v>
      </c>
      <c r="AP69" s="187">
        <f>SUM($F$43:F69)</f>
        <v>0</v>
      </c>
      <c r="AQ69" s="187">
        <f>SUM($F$43:F69)</f>
        <v>0</v>
      </c>
      <c r="AS69" s="187">
        <f t="shared" si="5"/>
        <v>0</v>
      </c>
      <c r="AT69" s="187">
        <f t="shared" si="8"/>
        <v>0</v>
      </c>
      <c r="AU69" s="187">
        <f t="shared" si="13"/>
        <v>0</v>
      </c>
      <c r="AV69" s="187">
        <f t="shared" si="11"/>
        <v>0</v>
      </c>
      <c r="AW69" s="187">
        <f t="shared" si="15"/>
        <v>0</v>
      </c>
      <c r="AX69" s="187">
        <f t="shared" si="17"/>
        <v>0</v>
      </c>
      <c r="AY69" s="187">
        <f t="shared" si="19"/>
        <v>0</v>
      </c>
      <c r="AZ69" s="187">
        <f t="shared" si="21"/>
        <v>0</v>
      </c>
      <c r="BA69" s="187">
        <f t="shared" si="23"/>
        <v>0</v>
      </c>
      <c r="BB69" s="187">
        <f t="shared" si="25"/>
        <v>0</v>
      </c>
      <c r="BC69" s="187">
        <f t="shared" si="27"/>
        <v>0</v>
      </c>
      <c r="BD69" s="187">
        <f t="shared" si="29"/>
        <v>0</v>
      </c>
      <c r="BE69" s="187">
        <f t="shared" si="31"/>
        <v>0</v>
      </c>
      <c r="BF69" s="187">
        <f t="shared" si="33"/>
        <v>0</v>
      </c>
      <c r="BG69" s="187">
        <f t="shared" si="35"/>
        <v>0</v>
      </c>
      <c r="BH69" s="187">
        <f t="shared" si="37"/>
        <v>0</v>
      </c>
      <c r="BI69" s="187">
        <f t="shared" si="39"/>
        <v>0</v>
      </c>
      <c r="BJ69" s="187">
        <f t="shared" si="41"/>
        <v>0</v>
      </c>
      <c r="BK69" s="187">
        <f t="shared" si="43"/>
        <v>0</v>
      </c>
      <c r="BL69" s="187">
        <f t="shared" si="45"/>
        <v>0</v>
      </c>
      <c r="BM69" s="187">
        <f t="shared" si="47"/>
        <v>0</v>
      </c>
      <c r="BN69" s="187">
        <f t="shared" si="49"/>
        <v>0</v>
      </c>
      <c r="BO69" s="187">
        <f t="shared" si="51"/>
        <v>0</v>
      </c>
      <c r="BP69" s="187">
        <f t="shared" si="53"/>
        <v>0</v>
      </c>
      <c r="BQ69" s="187">
        <f t="shared" si="55"/>
        <v>0</v>
      </c>
      <c r="BR69" s="187">
        <f>SUM(G44:G69)</f>
        <v>0</v>
      </c>
      <c r="BS69" s="187">
        <f>SUM(G43:G69)</f>
        <v>0</v>
      </c>
      <c r="BT69" s="187">
        <f>SUM($G$43:G69)</f>
        <v>0</v>
      </c>
      <c r="BU69" s="187">
        <f>SUM($G$43:G69)</f>
        <v>0</v>
      </c>
      <c r="BV69" s="187">
        <f>SUM($G$43:G69)</f>
        <v>0</v>
      </c>
    </row>
    <row r="70" spans="1:74" ht="13" hidden="1" x14ac:dyDescent="0.3">
      <c r="A70" s="105" t="s">
        <v>276</v>
      </c>
      <c r="B70" s="105" t="s">
        <v>276</v>
      </c>
      <c r="C70" s="18"/>
      <c r="D70" s="1">
        <v>28</v>
      </c>
      <c r="E70" s="18" t="e">
        <f t="shared" si="9"/>
        <v>#REF!</v>
      </c>
      <c r="F70" s="187">
        <f>('Input Dritt Grundlagen'!L46*'Annahmen u Setzungen Grundlagen'!$D$128)/'Annahmen u Setzungen Grundlagen'!$D$140</f>
        <v>0</v>
      </c>
      <c r="G70" s="1">
        <f>('Input Dritt Grundlagen'!L46*'Annahmen u Setzungen Grundlagen'!$D$128)/'Annahmen u Setzungen Grundlagen'!$D$152</f>
        <v>0</v>
      </c>
      <c r="H70" s="90"/>
      <c r="I70" s="18">
        <v>28</v>
      </c>
      <c r="J70" s="18"/>
      <c r="K70" s="18">
        <f t="shared" si="3"/>
        <v>0</v>
      </c>
      <c r="L70" s="18">
        <f t="shared" si="6"/>
        <v>0</v>
      </c>
      <c r="M70" s="18"/>
      <c r="N70" s="187">
        <f t="shared" si="4"/>
        <v>0</v>
      </c>
      <c r="O70" s="187">
        <f t="shared" si="7"/>
        <v>0</v>
      </c>
      <c r="P70" s="187">
        <f t="shared" si="12"/>
        <v>0</v>
      </c>
      <c r="Q70" s="187">
        <f t="shared" si="10"/>
        <v>0</v>
      </c>
      <c r="R70" s="187">
        <f t="shared" si="14"/>
        <v>0</v>
      </c>
      <c r="S70" s="187">
        <f t="shared" si="16"/>
        <v>0</v>
      </c>
      <c r="T70" s="187">
        <f t="shared" si="18"/>
        <v>0</v>
      </c>
      <c r="U70" s="187">
        <f t="shared" si="20"/>
        <v>0</v>
      </c>
      <c r="V70" s="187">
        <f t="shared" si="22"/>
        <v>0</v>
      </c>
      <c r="W70" s="187">
        <f t="shared" si="24"/>
        <v>0</v>
      </c>
      <c r="X70" s="187">
        <f t="shared" si="26"/>
        <v>0</v>
      </c>
      <c r="Y70" s="187">
        <f t="shared" si="28"/>
        <v>0</v>
      </c>
      <c r="Z70" s="187">
        <f t="shared" si="30"/>
        <v>0</v>
      </c>
      <c r="AA70" s="187">
        <f t="shared" si="32"/>
        <v>0</v>
      </c>
      <c r="AB70" s="187">
        <f t="shared" si="34"/>
        <v>0</v>
      </c>
      <c r="AC70" s="187">
        <f t="shared" si="36"/>
        <v>0</v>
      </c>
      <c r="AD70" s="187">
        <f t="shared" si="38"/>
        <v>0</v>
      </c>
      <c r="AE70" s="187">
        <f t="shared" si="40"/>
        <v>0</v>
      </c>
      <c r="AF70" s="187">
        <f t="shared" si="42"/>
        <v>0</v>
      </c>
      <c r="AG70" s="187">
        <f t="shared" si="44"/>
        <v>0</v>
      </c>
      <c r="AH70" s="187">
        <f t="shared" si="46"/>
        <v>0</v>
      </c>
      <c r="AI70" s="187">
        <f t="shared" si="48"/>
        <v>0</v>
      </c>
      <c r="AJ70" s="187">
        <f t="shared" si="50"/>
        <v>0</v>
      </c>
      <c r="AK70" s="187">
        <f t="shared" si="52"/>
        <v>0</v>
      </c>
      <c r="AL70" s="187">
        <f t="shared" si="54"/>
        <v>0</v>
      </c>
      <c r="AM70" s="187">
        <f>SUM(F45:F70)</f>
        <v>0</v>
      </c>
      <c r="AN70" s="187">
        <f>SUM(F44:F70)</f>
        <v>0</v>
      </c>
      <c r="AO70" s="187">
        <f>SUM(F43:F70)</f>
        <v>0</v>
      </c>
      <c r="AP70" s="187">
        <f>SUM($F$43:F70)</f>
        <v>0</v>
      </c>
      <c r="AQ70" s="187">
        <f>SUM($F$43:F70)</f>
        <v>0</v>
      </c>
      <c r="AS70" s="187">
        <f t="shared" si="5"/>
        <v>0</v>
      </c>
      <c r="AT70" s="187">
        <f t="shared" si="8"/>
        <v>0</v>
      </c>
      <c r="AU70" s="187">
        <f t="shared" si="13"/>
        <v>0</v>
      </c>
      <c r="AV70" s="187">
        <f t="shared" si="11"/>
        <v>0</v>
      </c>
      <c r="AW70" s="187">
        <f t="shared" si="15"/>
        <v>0</v>
      </c>
      <c r="AX70" s="187">
        <f t="shared" si="17"/>
        <v>0</v>
      </c>
      <c r="AY70" s="187">
        <f t="shared" si="19"/>
        <v>0</v>
      </c>
      <c r="AZ70" s="187">
        <f t="shared" si="21"/>
        <v>0</v>
      </c>
      <c r="BA70" s="187">
        <f t="shared" si="23"/>
        <v>0</v>
      </c>
      <c r="BB70" s="187">
        <f t="shared" si="25"/>
        <v>0</v>
      </c>
      <c r="BC70" s="187">
        <f t="shared" si="27"/>
        <v>0</v>
      </c>
      <c r="BD70" s="187">
        <f t="shared" si="29"/>
        <v>0</v>
      </c>
      <c r="BE70" s="187">
        <f t="shared" si="31"/>
        <v>0</v>
      </c>
      <c r="BF70" s="187">
        <f t="shared" si="33"/>
        <v>0</v>
      </c>
      <c r="BG70" s="187">
        <f t="shared" si="35"/>
        <v>0</v>
      </c>
      <c r="BH70" s="187">
        <f t="shared" si="37"/>
        <v>0</v>
      </c>
      <c r="BI70" s="187">
        <f t="shared" si="39"/>
        <v>0</v>
      </c>
      <c r="BJ70" s="187">
        <f t="shared" si="41"/>
        <v>0</v>
      </c>
      <c r="BK70" s="187">
        <f t="shared" si="43"/>
        <v>0</v>
      </c>
      <c r="BL70" s="187">
        <f t="shared" si="45"/>
        <v>0</v>
      </c>
      <c r="BM70" s="187">
        <f t="shared" si="47"/>
        <v>0</v>
      </c>
      <c r="BN70" s="187">
        <f t="shared" si="49"/>
        <v>0</v>
      </c>
      <c r="BO70" s="187">
        <f t="shared" si="51"/>
        <v>0</v>
      </c>
      <c r="BP70" s="187">
        <f t="shared" si="53"/>
        <v>0</v>
      </c>
      <c r="BQ70" s="187">
        <f t="shared" si="55"/>
        <v>0</v>
      </c>
      <c r="BR70" s="187">
        <f>SUM(G45:G70)</f>
        <v>0</v>
      </c>
      <c r="BS70" s="187">
        <f>SUM(G44:G70)</f>
        <v>0</v>
      </c>
      <c r="BT70" s="187">
        <f>SUM(G43:G70)</f>
        <v>0</v>
      </c>
      <c r="BU70" s="187">
        <f>SUM($G$43:G70)</f>
        <v>0</v>
      </c>
      <c r="BV70" s="187">
        <f>SUM($G$43:G70)</f>
        <v>0</v>
      </c>
    </row>
    <row r="71" spans="1:74" ht="13" hidden="1" x14ac:dyDescent="0.3">
      <c r="A71" s="105" t="s">
        <v>276</v>
      </c>
      <c r="B71" s="105" t="s">
        <v>276</v>
      </c>
      <c r="C71" s="18"/>
      <c r="D71" s="1">
        <v>29</v>
      </c>
      <c r="E71" s="18" t="e">
        <f t="shared" si="9"/>
        <v>#REF!</v>
      </c>
      <c r="F71" s="187">
        <f>('Input Dritt Grundlagen'!L47*'Annahmen u Setzungen Grundlagen'!$D$128)/'Annahmen u Setzungen Grundlagen'!$D$140</f>
        <v>0</v>
      </c>
      <c r="G71" s="1">
        <f>('Input Dritt Grundlagen'!L47*'Annahmen u Setzungen Grundlagen'!$D$128)/'Annahmen u Setzungen Grundlagen'!$D$152</f>
        <v>0</v>
      </c>
      <c r="H71" s="90"/>
      <c r="I71" s="18">
        <v>29</v>
      </c>
      <c r="J71" s="18"/>
      <c r="K71" s="18">
        <f t="shared" si="3"/>
        <v>0</v>
      </c>
      <c r="L71" s="18">
        <f t="shared" si="6"/>
        <v>0</v>
      </c>
      <c r="M71" s="18"/>
      <c r="N71" s="187">
        <f t="shared" si="4"/>
        <v>0</v>
      </c>
      <c r="O71" s="187">
        <f t="shared" si="7"/>
        <v>0</v>
      </c>
      <c r="P71" s="187">
        <f t="shared" si="12"/>
        <v>0</v>
      </c>
      <c r="Q71" s="187">
        <f t="shared" si="10"/>
        <v>0</v>
      </c>
      <c r="R71" s="187">
        <f t="shared" si="14"/>
        <v>0</v>
      </c>
      <c r="S71" s="187">
        <f t="shared" si="16"/>
        <v>0</v>
      </c>
      <c r="T71" s="187">
        <f t="shared" si="18"/>
        <v>0</v>
      </c>
      <c r="U71" s="187">
        <f t="shared" si="20"/>
        <v>0</v>
      </c>
      <c r="V71" s="187">
        <f t="shared" si="22"/>
        <v>0</v>
      </c>
      <c r="W71" s="187">
        <f t="shared" si="24"/>
        <v>0</v>
      </c>
      <c r="X71" s="187">
        <f t="shared" si="26"/>
        <v>0</v>
      </c>
      <c r="Y71" s="187">
        <f t="shared" si="28"/>
        <v>0</v>
      </c>
      <c r="Z71" s="187">
        <f t="shared" si="30"/>
        <v>0</v>
      </c>
      <c r="AA71" s="187">
        <f t="shared" si="32"/>
        <v>0</v>
      </c>
      <c r="AB71" s="187">
        <f t="shared" si="34"/>
        <v>0</v>
      </c>
      <c r="AC71" s="187">
        <f t="shared" si="36"/>
        <v>0</v>
      </c>
      <c r="AD71" s="187">
        <f t="shared" si="38"/>
        <v>0</v>
      </c>
      <c r="AE71" s="187">
        <f t="shared" si="40"/>
        <v>0</v>
      </c>
      <c r="AF71" s="187">
        <f t="shared" si="42"/>
        <v>0</v>
      </c>
      <c r="AG71" s="187">
        <f t="shared" si="44"/>
        <v>0</v>
      </c>
      <c r="AH71" s="187">
        <f t="shared" si="46"/>
        <v>0</v>
      </c>
      <c r="AI71" s="187">
        <f t="shared" si="48"/>
        <v>0</v>
      </c>
      <c r="AJ71" s="187">
        <f t="shared" si="50"/>
        <v>0</v>
      </c>
      <c r="AK71" s="187">
        <f t="shared" si="52"/>
        <v>0</v>
      </c>
      <c r="AL71" s="187">
        <f t="shared" si="54"/>
        <v>0</v>
      </c>
      <c r="AM71" s="187">
        <f>SUM(F46:F71)</f>
        <v>0</v>
      </c>
      <c r="AN71" s="187">
        <f>SUM(F45:F71)</f>
        <v>0</v>
      </c>
      <c r="AO71" s="187">
        <f>SUM(F44:F71)</f>
        <v>0</v>
      </c>
      <c r="AP71" s="187">
        <f>SUM(F43:F71)</f>
        <v>0</v>
      </c>
      <c r="AQ71" s="187">
        <f>SUM($F$43:F71)</f>
        <v>0</v>
      </c>
      <c r="AS71" s="187">
        <f t="shared" si="5"/>
        <v>0</v>
      </c>
      <c r="AT71" s="187">
        <f t="shared" si="8"/>
        <v>0</v>
      </c>
      <c r="AU71" s="187">
        <f t="shared" si="13"/>
        <v>0</v>
      </c>
      <c r="AV71" s="187">
        <f t="shared" si="11"/>
        <v>0</v>
      </c>
      <c r="AW71" s="187">
        <f t="shared" si="15"/>
        <v>0</v>
      </c>
      <c r="AX71" s="187">
        <f t="shared" si="17"/>
        <v>0</v>
      </c>
      <c r="AY71" s="187">
        <f t="shared" si="19"/>
        <v>0</v>
      </c>
      <c r="AZ71" s="187">
        <f t="shared" si="21"/>
        <v>0</v>
      </c>
      <c r="BA71" s="187">
        <f t="shared" si="23"/>
        <v>0</v>
      </c>
      <c r="BB71" s="187">
        <f t="shared" si="25"/>
        <v>0</v>
      </c>
      <c r="BC71" s="187">
        <f t="shared" si="27"/>
        <v>0</v>
      </c>
      <c r="BD71" s="187">
        <f t="shared" si="29"/>
        <v>0</v>
      </c>
      <c r="BE71" s="187">
        <f t="shared" si="31"/>
        <v>0</v>
      </c>
      <c r="BF71" s="187">
        <f t="shared" si="33"/>
        <v>0</v>
      </c>
      <c r="BG71" s="187">
        <f t="shared" si="35"/>
        <v>0</v>
      </c>
      <c r="BH71" s="187">
        <f t="shared" si="37"/>
        <v>0</v>
      </c>
      <c r="BI71" s="187">
        <f t="shared" si="39"/>
        <v>0</v>
      </c>
      <c r="BJ71" s="187">
        <f t="shared" si="41"/>
        <v>0</v>
      </c>
      <c r="BK71" s="187">
        <f t="shared" si="43"/>
        <v>0</v>
      </c>
      <c r="BL71" s="187">
        <f t="shared" si="45"/>
        <v>0</v>
      </c>
      <c r="BM71" s="187">
        <f t="shared" si="47"/>
        <v>0</v>
      </c>
      <c r="BN71" s="187">
        <f t="shared" si="49"/>
        <v>0</v>
      </c>
      <c r="BO71" s="187">
        <f t="shared" si="51"/>
        <v>0</v>
      </c>
      <c r="BP71" s="187">
        <f t="shared" si="53"/>
        <v>0</v>
      </c>
      <c r="BQ71" s="187">
        <f t="shared" si="55"/>
        <v>0</v>
      </c>
      <c r="BR71" s="187">
        <f>SUM(G46:G71)</f>
        <v>0</v>
      </c>
      <c r="BS71" s="187">
        <f>SUM(G45:G71)</f>
        <v>0</v>
      </c>
      <c r="BT71" s="187">
        <f>SUM(G44:G71)</f>
        <v>0</v>
      </c>
      <c r="BU71" s="187">
        <f>SUM(G43:G71)</f>
        <v>0</v>
      </c>
      <c r="BV71" s="187">
        <f>SUM($G$43:G71)</f>
        <v>0</v>
      </c>
    </row>
    <row r="72" spans="1:74" ht="13" hidden="1" x14ac:dyDescent="0.3">
      <c r="A72" s="105" t="s">
        <v>276</v>
      </c>
      <c r="B72" s="105" t="s">
        <v>276</v>
      </c>
      <c r="C72" s="18"/>
      <c r="D72" s="1">
        <v>30</v>
      </c>
      <c r="E72" s="18" t="e">
        <f t="shared" si="9"/>
        <v>#REF!</v>
      </c>
      <c r="F72" s="187">
        <f>('Input Dritt Grundlagen'!L48*'Annahmen u Setzungen Grundlagen'!$D$128)/'Annahmen u Setzungen Grundlagen'!$D$140</f>
        <v>0</v>
      </c>
      <c r="G72" s="1">
        <f>('Input Dritt Grundlagen'!L48*'Annahmen u Setzungen Grundlagen'!$D$128)/'Annahmen u Setzungen Grundlagen'!$D$152</f>
        <v>0</v>
      </c>
      <c r="H72" s="90"/>
      <c r="I72" s="18">
        <v>30</v>
      </c>
      <c r="J72" s="18"/>
      <c r="K72" s="18">
        <f t="shared" si="3"/>
        <v>0</v>
      </c>
      <c r="L72" s="18">
        <f t="shared" si="6"/>
        <v>0</v>
      </c>
      <c r="M72" s="18"/>
      <c r="N72" s="187">
        <f t="shared" si="4"/>
        <v>0</v>
      </c>
      <c r="O72" s="187">
        <f t="shared" si="7"/>
        <v>0</v>
      </c>
      <c r="P72" s="187">
        <f t="shared" si="12"/>
        <v>0</v>
      </c>
      <c r="Q72" s="187">
        <f t="shared" si="10"/>
        <v>0</v>
      </c>
      <c r="R72" s="187">
        <f t="shared" si="14"/>
        <v>0</v>
      </c>
      <c r="S72" s="187">
        <f t="shared" si="16"/>
        <v>0</v>
      </c>
      <c r="T72" s="187">
        <f t="shared" si="18"/>
        <v>0</v>
      </c>
      <c r="U72" s="187">
        <f t="shared" si="20"/>
        <v>0</v>
      </c>
      <c r="V72" s="187">
        <f t="shared" si="22"/>
        <v>0</v>
      </c>
      <c r="W72" s="187">
        <f t="shared" si="24"/>
        <v>0</v>
      </c>
      <c r="X72" s="187">
        <f t="shared" si="26"/>
        <v>0</v>
      </c>
      <c r="Y72" s="187">
        <f t="shared" si="28"/>
        <v>0</v>
      </c>
      <c r="Z72" s="187">
        <f t="shared" si="30"/>
        <v>0</v>
      </c>
      <c r="AA72" s="187">
        <f t="shared" si="32"/>
        <v>0</v>
      </c>
      <c r="AB72" s="187">
        <f t="shared" si="34"/>
        <v>0</v>
      </c>
      <c r="AC72" s="187">
        <f t="shared" si="36"/>
        <v>0</v>
      </c>
      <c r="AD72" s="187">
        <f t="shared" si="38"/>
        <v>0</v>
      </c>
      <c r="AE72" s="187">
        <f t="shared" si="40"/>
        <v>0</v>
      </c>
      <c r="AF72" s="187">
        <f t="shared" si="42"/>
        <v>0</v>
      </c>
      <c r="AG72" s="187">
        <f t="shared" si="44"/>
        <v>0</v>
      </c>
      <c r="AH72" s="187">
        <f t="shared" si="46"/>
        <v>0</v>
      </c>
      <c r="AI72" s="187">
        <f t="shared" si="48"/>
        <v>0</v>
      </c>
      <c r="AJ72" s="187">
        <f t="shared" si="50"/>
        <v>0</v>
      </c>
      <c r="AK72" s="187">
        <f t="shared" si="52"/>
        <v>0</v>
      </c>
      <c r="AL72" s="187">
        <f t="shared" si="54"/>
        <v>0</v>
      </c>
      <c r="AM72" s="187">
        <f>SUM(F47:F72)</f>
        <v>0</v>
      </c>
      <c r="AN72" s="187">
        <f>SUM(F46:F72)</f>
        <v>0</v>
      </c>
      <c r="AO72" s="187">
        <f>SUM(F45:F72)</f>
        <v>0</v>
      </c>
      <c r="AP72" s="187">
        <f>SUM(F44:F72)</f>
        <v>0</v>
      </c>
      <c r="AQ72" s="187">
        <f>SUM($F$43:F72)</f>
        <v>0</v>
      </c>
      <c r="AS72" s="187">
        <f t="shared" si="5"/>
        <v>0</v>
      </c>
      <c r="AT72" s="187">
        <f t="shared" si="8"/>
        <v>0</v>
      </c>
      <c r="AU72" s="187">
        <f t="shared" si="13"/>
        <v>0</v>
      </c>
      <c r="AV72" s="187">
        <f t="shared" si="11"/>
        <v>0</v>
      </c>
      <c r="AW72" s="187">
        <f t="shared" si="15"/>
        <v>0</v>
      </c>
      <c r="AX72" s="187">
        <f t="shared" si="17"/>
        <v>0</v>
      </c>
      <c r="AY72" s="187">
        <f t="shared" si="19"/>
        <v>0</v>
      </c>
      <c r="AZ72" s="187">
        <f t="shared" si="21"/>
        <v>0</v>
      </c>
      <c r="BA72" s="187">
        <f t="shared" si="23"/>
        <v>0</v>
      </c>
      <c r="BB72" s="187">
        <f t="shared" si="25"/>
        <v>0</v>
      </c>
      <c r="BC72" s="187">
        <f t="shared" si="27"/>
        <v>0</v>
      </c>
      <c r="BD72" s="187">
        <f t="shared" si="29"/>
        <v>0</v>
      </c>
      <c r="BE72" s="187">
        <f t="shared" si="31"/>
        <v>0</v>
      </c>
      <c r="BF72" s="187">
        <f t="shared" si="33"/>
        <v>0</v>
      </c>
      <c r="BG72" s="187">
        <f t="shared" si="35"/>
        <v>0</v>
      </c>
      <c r="BH72" s="187">
        <f t="shared" si="37"/>
        <v>0</v>
      </c>
      <c r="BI72" s="187">
        <f t="shared" si="39"/>
        <v>0</v>
      </c>
      <c r="BJ72" s="187">
        <f t="shared" si="41"/>
        <v>0</v>
      </c>
      <c r="BK72" s="187">
        <f t="shared" si="43"/>
        <v>0</v>
      </c>
      <c r="BL72" s="187">
        <f t="shared" si="45"/>
        <v>0</v>
      </c>
      <c r="BM72" s="187">
        <f t="shared" si="47"/>
        <v>0</v>
      </c>
      <c r="BN72" s="187">
        <f t="shared" si="49"/>
        <v>0</v>
      </c>
      <c r="BO72" s="187">
        <f t="shared" si="51"/>
        <v>0</v>
      </c>
      <c r="BP72" s="187">
        <f t="shared" si="53"/>
        <v>0</v>
      </c>
      <c r="BQ72" s="187">
        <f t="shared" si="55"/>
        <v>0</v>
      </c>
      <c r="BR72" s="187">
        <f>SUM(G47:G72)</f>
        <v>0</v>
      </c>
      <c r="BS72" s="187">
        <f>SUM(G46:G72)</f>
        <v>0</v>
      </c>
      <c r="BT72" s="187">
        <f>SUM(G45:G72)</f>
        <v>0</v>
      </c>
      <c r="BU72" s="187">
        <f>SUM(G44:G72)</f>
        <v>0</v>
      </c>
      <c r="BV72" s="187">
        <f>SUM($G$43:G72)</f>
        <v>0</v>
      </c>
    </row>
    <row r="73" spans="1:74" ht="13" hidden="1" x14ac:dyDescent="0.3">
      <c r="A73" s="105" t="s">
        <v>276</v>
      </c>
      <c r="B73" s="105" t="s">
        <v>276</v>
      </c>
      <c r="C73" s="18"/>
      <c r="E73" s="18"/>
      <c r="F73" s="187"/>
      <c r="H73" s="90"/>
      <c r="I73" s="18"/>
      <c r="J73" s="18"/>
      <c r="K73" s="18"/>
      <c r="L73" s="18"/>
      <c r="M73" s="18"/>
    </row>
    <row r="74" spans="1:74" ht="13" hidden="1" x14ac:dyDescent="0.3">
      <c r="A74" s="105" t="s">
        <v>276</v>
      </c>
      <c r="B74" s="105" t="s">
        <v>276</v>
      </c>
      <c r="C74" s="18"/>
      <c r="E74" s="18"/>
      <c r="F74" s="187"/>
      <c r="H74" s="90"/>
      <c r="I74" s="18"/>
      <c r="J74" s="18"/>
      <c r="K74" s="18"/>
      <c r="L74" s="18"/>
      <c r="M74" s="18"/>
    </row>
    <row r="75" spans="1:74" ht="13" hidden="1" x14ac:dyDescent="0.3">
      <c r="B75" s="105" t="s">
        <v>276</v>
      </c>
      <c r="C75" s="18"/>
      <c r="E75" s="18"/>
      <c r="H75" s="90"/>
      <c r="I75" s="18"/>
      <c r="J75" s="18"/>
      <c r="K75" s="18"/>
      <c r="L75" s="18"/>
      <c r="M75" s="18"/>
    </row>
    <row r="76" spans="1:74" ht="13" x14ac:dyDescent="0.3">
      <c r="C76" s="18"/>
      <c r="E76" s="18"/>
      <c r="H76" s="90"/>
      <c r="I76" s="18"/>
      <c r="J76" s="18"/>
      <c r="K76" s="18"/>
      <c r="L76" s="18"/>
      <c r="M76" s="18"/>
    </row>
    <row r="77" spans="1:74" ht="13" x14ac:dyDescent="0.3">
      <c r="H77" s="90"/>
      <c r="I77" s="18"/>
      <c r="J77" s="18"/>
      <c r="K77" s="18"/>
      <c r="L77" s="18"/>
      <c r="M77" s="18"/>
    </row>
    <row r="78" spans="1:74" ht="13" x14ac:dyDescent="0.3">
      <c r="C78" s="402" t="s">
        <v>370</v>
      </c>
      <c r="D78" s="370"/>
      <c r="E78" s="370"/>
      <c r="H78" s="90"/>
      <c r="I78" s="18"/>
      <c r="J78" s="18"/>
      <c r="K78" s="18"/>
      <c r="L78" s="18"/>
      <c r="M78" s="18"/>
    </row>
    <row r="79" spans="1:74" ht="13" x14ac:dyDescent="0.3">
      <c r="C79" s="370"/>
      <c r="D79" s="370"/>
      <c r="E79" s="370"/>
      <c r="F79" s="168">
        <f>(('Annahmen u Setzungen Grundlagen'!$D$186-1)*(F21+F24+F29+F35))+(('Annahmen u Setzungen Grundlagen'!$D$188-1)*F9)</f>
        <v>0</v>
      </c>
      <c r="G79" s="168">
        <f>(('Annahmen u Setzungen Grundlagen'!$D$186-1)*(G21+G24+G29+G35))+(('Annahmen u Setzungen Grundlagen'!$D$188-1)*G9)</f>
        <v>0</v>
      </c>
      <c r="H79" s="168">
        <f>(('Annahmen u Setzungen Grundlagen'!$D$186-1)*(H21+H24+H29+H35))+(('Annahmen u Setzungen Grundlagen'!$D$188-1)*H9)</f>
        <v>0</v>
      </c>
      <c r="I79" s="168">
        <f>(('Annahmen u Setzungen Grundlagen'!$D$186-1)*(I21+I24+I29+I35))+(('Annahmen u Setzungen Grundlagen'!$D$188-1)*I9)</f>
        <v>0</v>
      </c>
      <c r="J79" s="168">
        <f>(('Annahmen u Setzungen Grundlagen'!$D$186-1)*(J21+J24+J29+J35))+(('Annahmen u Setzungen Grundlagen'!$D$188-1)*J9)</f>
        <v>0</v>
      </c>
      <c r="K79" s="168">
        <f>(('Annahmen u Setzungen Grundlagen'!$D$186-1)*(K21+K24+K29+K35))+(('Annahmen u Setzungen Grundlagen'!$D$188-1)*K9)</f>
        <v>0</v>
      </c>
      <c r="L79" s="168">
        <f>(('Annahmen u Setzungen Grundlagen'!$D$186-1)*(L21+L24+L29+L35))+(('Annahmen u Setzungen Grundlagen'!$D$188-1)*L9)</f>
        <v>0</v>
      </c>
      <c r="M79" s="168">
        <f>(('Annahmen u Setzungen Grundlagen'!$D$186-1)*(M21+M24+M29+M35))+(('Annahmen u Setzungen Grundlagen'!$D$188-1)*M9)</f>
        <v>0</v>
      </c>
      <c r="N79" s="168">
        <f>(('Annahmen u Setzungen Grundlagen'!$D$186-1)*(N21+N24+N29+N35))+(('Annahmen u Setzungen Grundlagen'!$D$188-1)*N9)</f>
        <v>0</v>
      </c>
      <c r="O79" s="168">
        <f>(('Annahmen u Setzungen Grundlagen'!$D$186-1)*(O21+O24+O29+O35))+(('Annahmen u Setzungen Grundlagen'!$D$188-1)*O9)</f>
        <v>0</v>
      </c>
      <c r="P79" s="168">
        <f>(('Annahmen u Setzungen Grundlagen'!$D$186-1)*(P21+P24+P29+P35))+(('Annahmen u Setzungen Grundlagen'!$D$188-1)*P9)</f>
        <v>0</v>
      </c>
      <c r="Q79" s="168">
        <f>(('Annahmen u Setzungen Grundlagen'!$D$186-1)*(Q21+Q24+Q29+Q35))+(('Annahmen u Setzungen Grundlagen'!$D$188-1)*Q9)</f>
        <v>0</v>
      </c>
      <c r="R79" s="168">
        <f>(('Annahmen u Setzungen Grundlagen'!$D$186-1)*(R21+R24+R29+R35))+(('Annahmen u Setzungen Grundlagen'!$D$188-1)*R9)</f>
        <v>0</v>
      </c>
      <c r="S79" s="168">
        <f>(('Annahmen u Setzungen Grundlagen'!$D$186-1)*(S21+S24+S29+S35))+(('Annahmen u Setzungen Grundlagen'!$D$188-1)*S9)</f>
        <v>0</v>
      </c>
      <c r="T79" s="168">
        <f>(('Annahmen u Setzungen Grundlagen'!$D$186-1)*(T21+T24+T29+T35))+(('Annahmen u Setzungen Grundlagen'!$D$188-1)*T9)</f>
        <v>0</v>
      </c>
      <c r="U79" s="168">
        <f>(('Annahmen u Setzungen Grundlagen'!$D$186-1)*(U21+U24+U29+U35))+(('Annahmen u Setzungen Grundlagen'!$D$188-1)*U9)</f>
        <v>0</v>
      </c>
      <c r="V79" s="168">
        <f>(('Annahmen u Setzungen Grundlagen'!$D$186-1)*(V21+V24+V29+V35))+(('Annahmen u Setzungen Grundlagen'!$D$188-1)*V9)</f>
        <v>0</v>
      </c>
      <c r="W79" s="168">
        <f>(('Annahmen u Setzungen Grundlagen'!$D$186-1)*(W21+W24+W29+W35))+(('Annahmen u Setzungen Grundlagen'!$D$188-1)*W9)</f>
        <v>0</v>
      </c>
      <c r="X79" s="168">
        <f>(('Annahmen u Setzungen Grundlagen'!$D$186-1)*(X21+X24+X29+X35))+(('Annahmen u Setzungen Grundlagen'!$D$188-1)*X9)</f>
        <v>0</v>
      </c>
      <c r="Y79" s="168">
        <f>(('Annahmen u Setzungen Grundlagen'!$D$186-1)*(Y21+Y24+Y29+Y35))+(('Annahmen u Setzungen Grundlagen'!$D$188-1)*Y9)</f>
        <v>0</v>
      </c>
      <c r="Z79" s="168">
        <f>(('Annahmen u Setzungen Grundlagen'!$D$186-1)*(Z21+Z24+Z29+Z35))+(('Annahmen u Setzungen Grundlagen'!$D$188-1)*Z9)</f>
        <v>0</v>
      </c>
      <c r="AA79" s="168">
        <f>(('Annahmen u Setzungen Grundlagen'!$D$186-1)*(AA21+AA24+AA29+AA35))+(('Annahmen u Setzungen Grundlagen'!$D$188-1)*AA9)</f>
        <v>0</v>
      </c>
      <c r="AB79" s="168">
        <f>(('Annahmen u Setzungen Grundlagen'!$D$186-1)*(AB21+AB24+AB29+AB35))+(('Annahmen u Setzungen Grundlagen'!$D$188-1)*AB9)</f>
        <v>0</v>
      </c>
      <c r="AC79" s="168">
        <f>(('Annahmen u Setzungen Grundlagen'!$D$186-1)*(AC21+AC24+AC29+AC35))+(('Annahmen u Setzungen Grundlagen'!$D$188-1)*AC9)</f>
        <v>0</v>
      </c>
      <c r="AD79" s="168">
        <f>(('Annahmen u Setzungen Grundlagen'!$D$186-1)*(AD21+AD24+AD29+AD35))+(('Annahmen u Setzungen Grundlagen'!$D$188-1)*AD9)</f>
        <v>0</v>
      </c>
      <c r="AE79" s="179">
        <f>('Annahmen u Setzungen Grundlagen'!$D$186*(AE21+AE24+AE29+AE35))+('Annahmen u Setzungen Grundlagen'!$D$188*AE9)</f>
        <v>0</v>
      </c>
      <c r="AF79" s="179">
        <f>('Annahmen u Setzungen Grundlagen'!$D$186*(AF21+AF24+AF29+AF35))+('Annahmen u Setzungen Grundlagen'!$D$188*AF9)</f>
        <v>0</v>
      </c>
      <c r="AG79" s="179">
        <f>('Annahmen u Setzungen Grundlagen'!$D$186*(AG21+AG24+AG29+AG35))+('Annahmen u Setzungen Grundlagen'!$D$188*AG9)</f>
        <v>0</v>
      </c>
      <c r="AH79" s="179">
        <f>('Annahmen u Setzungen Grundlagen'!$D$186*(AH21+AH24+AH29+AH35))+('Annahmen u Setzungen Grundlagen'!$D$188*AH9)</f>
        <v>0</v>
      </c>
      <c r="AI79" s="179">
        <f>('Annahmen u Setzungen Grundlagen'!$D$186*(AI21+AI24+AI29+AI35))+('Annahmen u Setzungen Grundlagen'!$D$188*AI9)</f>
        <v>0</v>
      </c>
      <c r="AJ79" s="179">
        <f>('Annahmen u Setzungen Grundlagen'!$D$186*(AJ21+AJ24+AJ29+AJ35))+('Annahmen u Setzungen Grundlagen'!$D$188*AJ9)</f>
        <v>0</v>
      </c>
    </row>
    <row r="80" spans="1:74" ht="13" hidden="1" x14ac:dyDescent="0.3">
      <c r="C80" s="18"/>
      <c r="E80" s="18"/>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row>
    <row r="81" spans="1:35" ht="13" hidden="1" x14ac:dyDescent="0.3">
      <c r="C81" s="18"/>
      <c r="E81" s="18"/>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row>
    <row r="82" spans="1:35" ht="13" hidden="1" x14ac:dyDescent="0.3">
      <c r="C82" s="18"/>
      <c r="E82" s="18"/>
      <c r="H82" s="90"/>
      <c r="I82" s="18"/>
      <c r="J82" s="18"/>
      <c r="K82" s="18"/>
      <c r="L82" s="18"/>
      <c r="M82" s="18"/>
    </row>
    <row r="83" spans="1:35" ht="13" hidden="1" x14ac:dyDescent="0.3">
      <c r="A83" s="10"/>
      <c r="C83" s="399"/>
      <c r="D83" s="370"/>
      <c r="E83" s="370"/>
      <c r="H83" s="90"/>
      <c r="I83" s="18"/>
      <c r="J83" s="18"/>
      <c r="K83" s="18"/>
      <c r="L83" s="18"/>
      <c r="M83" s="18"/>
    </row>
    <row r="84" spans="1:35" ht="12.75" hidden="1" customHeight="1" x14ac:dyDescent="0.25">
      <c r="C84" s="370"/>
      <c r="D84" s="370"/>
      <c r="E84" s="370"/>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row>
    <row r="85" spans="1:35" ht="13" hidden="1" x14ac:dyDescent="0.3">
      <c r="E85" s="18"/>
      <c r="H85" s="90"/>
      <c r="I85" s="18"/>
      <c r="J85" s="18"/>
      <c r="K85" s="18"/>
      <c r="L85" s="18"/>
      <c r="M85" s="18"/>
    </row>
    <row r="86" spans="1:35" ht="13" hidden="1" x14ac:dyDescent="0.3">
      <c r="A86" s="10"/>
      <c r="C86" s="399"/>
      <c r="D86" s="370"/>
      <c r="E86" s="370"/>
      <c r="H86" s="90"/>
      <c r="I86" s="18"/>
      <c r="J86" s="18"/>
      <c r="K86" s="18"/>
      <c r="L86" s="18"/>
      <c r="M86" s="18"/>
    </row>
    <row r="87" spans="1:35" hidden="1" x14ac:dyDescent="0.25">
      <c r="C87" s="370"/>
      <c r="D87" s="370"/>
      <c r="E87" s="370"/>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row>
    <row r="88" spans="1:35" ht="13" hidden="1" x14ac:dyDescent="0.3">
      <c r="C88" s="18"/>
      <c r="E88" s="18"/>
      <c r="H88" s="90"/>
      <c r="I88" s="18"/>
      <c r="J88" s="18"/>
      <c r="K88" s="18"/>
      <c r="L88" s="18"/>
      <c r="M88" s="18"/>
    </row>
    <row r="89" spans="1:35" ht="13" hidden="1" x14ac:dyDescent="0.3">
      <c r="A89" s="10"/>
      <c r="C89" s="399"/>
      <c r="D89" s="370"/>
      <c r="E89" s="370"/>
      <c r="H89" s="90"/>
      <c r="I89" s="18"/>
      <c r="J89" s="18"/>
      <c r="K89" s="18"/>
      <c r="L89" s="18"/>
      <c r="M89" s="18"/>
    </row>
    <row r="90" spans="1:35" ht="13" hidden="1" x14ac:dyDescent="0.3">
      <c r="A90" s="67"/>
      <c r="C90" s="370"/>
      <c r="D90" s="370"/>
      <c r="E90" s="370"/>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row>
    <row r="91" spans="1:35" ht="13" hidden="1" x14ac:dyDescent="0.3">
      <c r="A91" s="105"/>
      <c r="C91" s="18"/>
      <c r="E91" s="18"/>
      <c r="H91" s="90"/>
      <c r="I91" s="18"/>
      <c r="J91" s="18"/>
      <c r="K91" s="18"/>
      <c r="L91" s="18"/>
      <c r="M91" s="18"/>
    </row>
    <row r="92" spans="1:35" ht="13" hidden="1" x14ac:dyDescent="0.3">
      <c r="A92" s="105"/>
      <c r="C92" s="18"/>
      <c r="E92" s="18"/>
      <c r="H92" s="90"/>
      <c r="I92" s="18"/>
      <c r="J92" s="18"/>
      <c r="K92" s="18"/>
      <c r="L92" s="18"/>
      <c r="M92" s="18"/>
    </row>
    <row r="93" spans="1:35" hidden="1" x14ac:dyDescent="0.25">
      <c r="A93" s="105"/>
      <c r="C93" s="18"/>
      <c r="E93" s="18"/>
    </row>
    <row r="94" spans="1:35" hidden="1" x14ac:dyDescent="0.25">
      <c r="A94" s="105"/>
      <c r="C94" s="18"/>
      <c r="E94" s="18"/>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row>
    <row r="95" spans="1:35" ht="13" hidden="1" x14ac:dyDescent="0.3">
      <c r="C95" s="18"/>
      <c r="E95" s="18"/>
      <c r="H95" s="90"/>
      <c r="I95" s="18"/>
      <c r="J95" s="18"/>
      <c r="K95" s="18"/>
      <c r="L95" s="18"/>
      <c r="M95" s="18"/>
    </row>
    <row r="96" spans="1:35" ht="13" hidden="1" x14ac:dyDescent="0.3">
      <c r="A96" s="10"/>
      <c r="C96" s="18"/>
      <c r="E96" s="18"/>
      <c r="H96" s="90"/>
      <c r="I96" s="18"/>
      <c r="J96" s="18"/>
      <c r="K96" s="18"/>
      <c r="L96" s="18"/>
      <c r="M96" s="18"/>
    </row>
    <row r="97" spans="1:35" ht="13" hidden="1" x14ac:dyDescent="0.3">
      <c r="A97" s="10"/>
      <c r="C97" s="399"/>
      <c r="D97" s="370"/>
      <c r="E97" s="370"/>
      <c r="H97" s="90"/>
      <c r="I97" s="18"/>
      <c r="J97" s="18"/>
      <c r="K97" s="18"/>
      <c r="L97" s="18"/>
      <c r="M97" s="18"/>
    </row>
    <row r="98" spans="1:35" ht="12.75" hidden="1" customHeight="1" x14ac:dyDescent="0.3">
      <c r="A98" s="188"/>
      <c r="C98" s="370"/>
      <c r="D98" s="370"/>
      <c r="E98" s="370"/>
      <c r="F98" s="176"/>
      <c r="G98" s="176"/>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c r="AG98" s="176"/>
      <c r="AH98" s="176"/>
      <c r="AI98" s="176"/>
    </row>
    <row r="99" spans="1:35" ht="13" hidden="1" x14ac:dyDescent="0.3">
      <c r="F99" s="178"/>
      <c r="G99" s="178"/>
      <c r="H99" s="178"/>
      <c r="I99" s="178"/>
      <c r="J99" s="178"/>
      <c r="K99" s="178"/>
      <c r="L99" s="178"/>
      <c r="M99" s="178"/>
      <c r="N99" s="178"/>
      <c r="O99" s="178"/>
      <c r="P99" s="178"/>
      <c r="Q99" s="178"/>
      <c r="R99" s="178"/>
      <c r="S99" s="178"/>
      <c r="T99" s="178"/>
      <c r="U99" s="178"/>
      <c r="V99" s="178"/>
      <c r="W99" s="178"/>
      <c r="X99" s="178"/>
      <c r="Y99" s="178"/>
      <c r="Z99" s="178"/>
      <c r="AA99" s="178"/>
      <c r="AB99" s="178"/>
      <c r="AC99" s="178"/>
      <c r="AD99" s="178"/>
      <c r="AE99" s="178"/>
      <c r="AF99" s="178"/>
      <c r="AG99" s="178"/>
      <c r="AH99" s="178"/>
      <c r="AI99" s="178"/>
    </row>
    <row r="100" spans="1:35" ht="13" hidden="1" x14ac:dyDescent="0.3">
      <c r="F100" s="178"/>
      <c r="G100" s="178"/>
      <c r="H100" s="178"/>
      <c r="I100" s="178"/>
      <c r="J100" s="178"/>
      <c r="K100" s="178"/>
      <c r="L100" s="178"/>
      <c r="M100" s="178"/>
      <c r="N100" s="178"/>
      <c r="O100" s="178"/>
      <c r="P100" s="178"/>
      <c r="Q100" s="178"/>
      <c r="R100" s="178"/>
      <c r="S100" s="178"/>
      <c r="T100" s="178"/>
      <c r="U100" s="178"/>
      <c r="V100" s="178"/>
      <c r="W100" s="178"/>
      <c r="X100" s="178"/>
      <c r="Y100" s="178"/>
      <c r="Z100" s="178"/>
      <c r="AA100" s="178"/>
      <c r="AB100" s="178"/>
      <c r="AC100" s="178"/>
      <c r="AD100" s="178"/>
      <c r="AE100" s="178"/>
      <c r="AF100" s="178"/>
      <c r="AG100" s="178"/>
      <c r="AH100" s="178"/>
      <c r="AI100" s="178"/>
    </row>
    <row r="101" spans="1:35" ht="13" hidden="1" x14ac:dyDescent="0.3">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9"/>
      <c r="AF101" s="189"/>
      <c r="AG101" s="189"/>
      <c r="AH101" s="189"/>
      <c r="AI101" s="189"/>
    </row>
    <row r="102" spans="1:35" ht="13" x14ac:dyDescent="0.3">
      <c r="F102" s="189"/>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row>
    <row r="103" spans="1:35" ht="13" x14ac:dyDescent="0.3">
      <c r="A103" s="10"/>
      <c r="C103" s="18"/>
      <c r="D103" s="18"/>
      <c r="E103" s="18"/>
      <c r="G103" s="18"/>
      <c r="H103" s="18"/>
      <c r="I103" s="18"/>
      <c r="J103" s="18"/>
      <c r="K103" s="18"/>
      <c r="L103" s="18"/>
      <c r="M103" s="18"/>
    </row>
    <row r="104" spans="1:35" ht="12.75" customHeight="1" x14ac:dyDescent="0.3">
      <c r="A104" s="10"/>
      <c r="C104" s="399" t="s">
        <v>371</v>
      </c>
      <c r="D104" s="399"/>
      <c r="E104" s="400"/>
      <c r="F104" s="175">
        <f>SUM(F35,F24,F21,F9,F29,F79)*'Annahmen u Setzungen Grundlagen'!$D$190</f>
        <v>0</v>
      </c>
      <c r="G104" s="175">
        <f>SUM(G35,G24,G21,G9,G29,G79)*'Annahmen u Setzungen Grundlagen'!$D$190</f>
        <v>0</v>
      </c>
      <c r="H104" s="175">
        <f>SUM(H35,H24,H21,H9,H29,H79)*'Annahmen u Setzungen Grundlagen'!$D$190</f>
        <v>0</v>
      </c>
      <c r="I104" s="175">
        <f>SUM(I35,I24,I21,I9,I29,I79)*'Annahmen u Setzungen Grundlagen'!$D$190</f>
        <v>0</v>
      </c>
      <c r="J104" s="175">
        <f>SUM(J35,J24,J21,J9,J29,J79)*'Annahmen u Setzungen Grundlagen'!$D$190</f>
        <v>0</v>
      </c>
      <c r="K104" s="175">
        <f>SUM(K35,K24,K21,K9,K29,K79)*'Annahmen u Setzungen Grundlagen'!$D$190</f>
        <v>0</v>
      </c>
      <c r="L104" s="175">
        <f>SUM(L35,L24,L21,L9,L29,L79)*'Annahmen u Setzungen Grundlagen'!$D$190</f>
        <v>0</v>
      </c>
      <c r="M104" s="175">
        <f>SUM(M35,M24,M21,M9,M29,M79)*'Annahmen u Setzungen Grundlagen'!$D$190</f>
        <v>0</v>
      </c>
      <c r="N104" s="175">
        <f>SUM(N35,N24,N21,N9,N29,N79)*'Annahmen u Setzungen Grundlagen'!$D$190</f>
        <v>0</v>
      </c>
      <c r="O104" s="175">
        <f>SUM(O35,O24,O21,O9,O29,O79)*'Annahmen u Setzungen Grundlagen'!$D$190</f>
        <v>0</v>
      </c>
      <c r="P104" s="175">
        <f>SUM(P35,P24,P21,P9,P29,P79)*'Annahmen u Setzungen Grundlagen'!$D$190</f>
        <v>0</v>
      </c>
      <c r="Q104" s="175">
        <f>SUM(Q35,Q24,Q21,Q9,Q29,Q79)*'Annahmen u Setzungen Grundlagen'!$D$190</f>
        <v>0</v>
      </c>
      <c r="R104" s="175">
        <f>SUM(R35,R24,R21,R9,R29,R79)*'Annahmen u Setzungen Grundlagen'!$D$190</f>
        <v>0</v>
      </c>
      <c r="S104" s="175">
        <f>SUM(S35,S24,S21,S9,S29,S79)*'Annahmen u Setzungen Grundlagen'!$D$190</f>
        <v>0</v>
      </c>
      <c r="T104" s="175">
        <f>SUM(T35,T24,T21,T9,T29,T79)*'Annahmen u Setzungen Grundlagen'!$D$190</f>
        <v>0</v>
      </c>
      <c r="U104" s="175">
        <f>SUM(U35,U24,U21,U9,U29,U79)*'Annahmen u Setzungen Grundlagen'!$D$190</f>
        <v>0</v>
      </c>
      <c r="V104" s="175">
        <f>SUM(V35,V24,V21,V9,V29,V79)*'Annahmen u Setzungen Grundlagen'!$D$190</f>
        <v>0</v>
      </c>
      <c r="W104" s="175">
        <f>SUM(W35,W24,W21,W9,W29,W79)*'Annahmen u Setzungen Grundlagen'!$D$190</f>
        <v>0</v>
      </c>
      <c r="X104" s="175">
        <f>SUM(X35,X24,X21,X9,X29,X79)*'Annahmen u Setzungen Grundlagen'!$D$190</f>
        <v>0</v>
      </c>
      <c r="Y104" s="175">
        <f>SUM(Y35,Y24,Y21,Y9,Y29,Y79)*'Annahmen u Setzungen Grundlagen'!$D$190</f>
        <v>0</v>
      </c>
      <c r="Z104" s="175">
        <f>SUM(Z35,Z24,Z21,Z9,Z29,Z79)*'Annahmen u Setzungen Grundlagen'!$D$190</f>
        <v>0</v>
      </c>
      <c r="AA104" s="175">
        <f>SUM(AA35,AA24,AA21,AA9,AA29,AA79)*'Annahmen u Setzungen Grundlagen'!$D$190</f>
        <v>0</v>
      </c>
      <c r="AB104" s="175">
        <f>SUM(AB35,AB24,AB21,AB9,AB29,AB79)*'Annahmen u Setzungen Grundlagen'!$D$190</f>
        <v>0</v>
      </c>
      <c r="AC104" s="175">
        <f>SUM(AC35,AC24,AC21,AC9,AC29,AC79)*'Annahmen u Setzungen Grundlagen'!$D$190</f>
        <v>0</v>
      </c>
      <c r="AD104" s="175">
        <f>SUM(AD35,AD24,AD21,AD9,AD29,AD79)*'Annahmen u Setzungen Grundlagen'!$D$190</f>
        <v>0</v>
      </c>
      <c r="AE104" s="176">
        <f>SUM(AE35,AE24,AE21,AE9,AE29)*'Annahmen u Setzungen Grundlagen'!$D$190</f>
        <v>0</v>
      </c>
      <c r="AF104" s="176">
        <f>SUM(AF35,AF24,AF21,AF9,AF29)*'Annahmen u Setzungen Grundlagen'!$D$190</f>
        <v>0</v>
      </c>
      <c r="AG104" s="176">
        <f>SUM(AG35,AG24,AG21,AG9,AG29)*'Annahmen u Setzungen Grundlagen'!$D$190</f>
        <v>0</v>
      </c>
      <c r="AH104" s="176">
        <f>SUM(AH35,AH24,AH21,AH9,AH29)*'Annahmen u Setzungen Grundlagen'!$D$190</f>
        <v>0</v>
      </c>
      <c r="AI104" s="176">
        <f>SUM(AI35,AI24,AI21,AI9,AI29)*'Annahmen u Setzungen Grundlagen'!$D$190</f>
        <v>0</v>
      </c>
    </row>
    <row r="105" spans="1:35" ht="12.75" customHeight="1" x14ac:dyDescent="0.3">
      <c r="A105" s="10"/>
      <c r="C105" s="399" t="s">
        <v>372</v>
      </c>
      <c r="D105" s="399"/>
      <c r="E105" s="400"/>
      <c r="F105" s="175">
        <f>SUM(F35,F24,F21,F9,F29,F79)*'Annahmen u Setzungen Grundlagen'!$D$192</f>
        <v>0</v>
      </c>
      <c r="G105" s="175">
        <f>SUM(G35,G24,G21,G9,G29,G79)*'Annahmen u Setzungen Grundlagen'!$D$192</f>
        <v>0</v>
      </c>
      <c r="H105" s="175">
        <f>SUM(H35,H24,H21,H9,H29,H79)*'Annahmen u Setzungen Grundlagen'!$D$192</f>
        <v>0</v>
      </c>
      <c r="I105" s="175">
        <f>SUM(I35,I24,I21,I9,I29,I79)*'Annahmen u Setzungen Grundlagen'!$D$192</f>
        <v>0</v>
      </c>
      <c r="J105" s="175">
        <f>SUM(J35,J24,J21,J9,J29,J79)*'Annahmen u Setzungen Grundlagen'!$D$192</f>
        <v>0</v>
      </c>
      <c r="K105" s="175">
        <f>SUM(K35,K24,K21,K9,K29,K79)*'Annahmen u Setzungen Grundlagen'!$D$192</f>
        <v>0</v>
      </c>
      <c r="L105" s="175">
        <f>SUM(L35,L24,L21,L9,L29,L79)*'Annahmen u Setzungen Grundlagen'!$D$192</f>
        <v>0</v>
      </c>
      <c r="M105" s="175">
        <f>SUM(M35,M24,M21,M9,M29,M79)*'Annahmen u Setzungen Grundlagen'!$D$192</f>
        <v>0</v>
      </c>
      <c r="N105" s="175">
        <f>SUM(N35,N24,N21,N9,N29,N79)*'Annahmen u Setzungen Grundlagen'!$D$192</f>
        <v>0</v>
      </c>
      <c r="O105" s="175">
        <f>SUM(O35,O24,O21,O9,O29,O79)*'Annahmen u Setzungen Grundlagen'!$D$192</f>
        <v>0</v>
      </c>
      <c r="P105" s="175">
        <f>SUM(P35,P24,P21,P9,P29,P79)*'Annahmen u Setzungen Grundlagen'!$D$192</f>
        <v>0</v>
      </c>
      <c r="Q105" s="175">
        <f>SUM(Q35,Q24,Q21,Q9,Q29,Q79)*'Annahmen u Setzungen Grundlagen'!$D$192</f>
        <v>0</v>
      </c>
      <c r="R105" s="175">
        <f>SUM(R35,R24,R21,R9,R29,R79)*'Annahmen u Setzungen Grundlagen'!$D$192</f>
        <v>0</v>
      </c>
      <c r="S105" s="175">
        <f>SUM(S35,S24,S21,S9,S29,S79)*'Annahmen u Setzungen Grundlagen'!$D$192</f>
        <v>0</v>
      </c>
      <c r="T105" s="175">
        <f>SUM(T35,T24,T21,T9,T29,T79)*'Annahmen u Setzungen Grundlagen'!$D$192</f>
        <v>0</v>
      </c>
      <c r="U105" s="175">
        <f>SUM(U35,U24,U21,U9,U29,U79)*'Annahmen u Setzungen Grundlagen'!$D$192</f>
        <v>0</v>
      </c>
      <c r="V105" s="175">
        <f>SUM(V35,V24,V21,V9,V29,V79)*'Annahmen u Setzungen Grundlagen'!$D$192</f>
        <v>0</v>
      </c>
      <c r="W105" s="175">
        <f>SUM(W35,W24,W21,W9,W29,W79)*'Annahmen u Setzungen Grundlagen'!$D$192</f>
        <v>0</v>
      </c>
      <c r="X105" s="175">
        <f>SUM(X35,X24,X21,X9,X29,X79)*'Annahmen u Setzungen Grundlagen'!$D$192</f>
        <v>0</v>
      </c>
      <c r="Y105" s="175">
        <f>SUM(Y35,Y24,Y21,Y9,Y29,Y79)*'Annahmen u Setzungen Grundlagen'!$D$192</f>
        <v>0</v>
      </c>
      <c r="Z105" s="175">
        <f>SUM(Z35,Z24,Z21,Z9,Z29,Z79)*'Annahmen u Setzungen Grundlagen'!$D$192</f>
        <v>0</v>
      </c>
      <c r="AA105" s="175">
        <f>SUM(AA35,AA24,AA21,AA9,AA29,AA79)*'Annahmen u Setzungen Grundlagen'!$D$192</f>
        <v>0</v>
      </c>
      <c r="AB105" s="175">
        <f>SUM(AB35,AB24,AB21,AB9,AB29,AB79)*'Annahmen u Setzungen Grundlagen'!$D$192</f>
        <v>0</v>
      </c>
      <c r="AC105" s="175">
        <f>SUM(AC35,AC24,AC21,AC9,AC29,AC79)*'Annahmen u Setzungen Grundlagen'!$D$192</f>
        <v>0</v>
      </c>
      <c r="AD105" s="175">
        <f>SUM(AD35,AD24,AD21,AD9,AD29,AD79)*'Annahmen u Setzungen Grundlagen'!$D$192</f>
        <v>0</v>
      </c>
      <c r="AE105" s="176">
        <f>SUM(AE36,AE25,AE22,AE10,AE30)*'Annahmen u Setzungen Grundlagen'!$D$190</f>
        <v>0</v>
      </c>
      <c r="AF105" s="176">
        <f>SUM(AF36,AF25,AF22,AF10,AF30)*'Annahmen u Setzungen Grundlagen'!$D$190</f>
        <v>0</v>
      </c>
      <c r="AG105" s="176">
        <f>SUM(AG36,AG25,AG22,AG10,AG30)*'Annahmen u Setzungen Grundlagen'!$D$190</f>
        <v>0</v>
      </c>
      <c r="AH105" s="176">
        <f>SUM(AH36,AH25,AH22,AH10,AH30)*'Annahmen u Setzungen Grundlagen'!$D$190</f>
        <v>0</v>
      </c>
      <c r="AI105" s="176">
        <f>SUM(AI36,AI25,AI22,AI10,AI30)*'Annahmen u Setzungen Grundlagen'!$D$190</f>
        <v>0</v>
      </c>
    </row>
    <row r="106" spans="1:35" ht="12.75" customHeight="1" x14ac:dyDescent="0.25">
      <c r="C106" s="399" t="s">
        <v>373</v>
      </c>
      <c r="D106" s="399"/>
      <c r="E106" s="399"/>
    </row>
    <row r="107" spans="1:35" ht="12.75" customHeight="1" x14ac:dyDescent="0.25">
      <c r="C107" s="399"/>
      <c r="D107" s="399"/>
      <c r="E107" s="399"/>
    </row>
    <row r="108" spans="1:35" x14ac:dyDescent="0.25">
      <c r="C108" s="399"/>
      <c r="D108" s="399"/>
      <c r="E108" s="399"/>
      <c r="F108" s="176">
        <f>F104-F111</f>
        <v>0</v>
      </c>
      <c r="G108" s="176">
        <f>F108+G104-G111+G110</f>
        <v>0</v>
      </c>
      <c r="H108" s="176">
        <f t="shared" ref="H108:AD108" si="56">G108+H104-H111+H110</f>
        <v>0</v>
      </c>
      <c r="I108" s="176">
        <f t="shared" si="56"/>
        <v>0</v>
      </c>
      <c r="J108" s="176">
        <f t="shared" si="56"/>
        <v>0</v>
      </c>
      <c r="K108" s="176">
        <f t="shared" si="56"/>
        <v>0</v>
      </c>
      <c r="L108" s="176">
        <f t="shared" si="56"/>
        <v>0</v>
      </c>
      <c r="M108" s="176">
        <f t="shared" si="56"/>
        <v>0</v>
      </c>
      <c r="N108" s="176">
        <f t="shared" si="56"/>
        <v>0</v>
      </c>
      <c r="O108" s="176">
        <f t="shared" si="56"/>
        <v>0</v>
      </c>
      <c r="P108" s="176">
        <f t="shared" si="56"/>
        <v>0</v>
      </c>
      <c r="Q108" s="176">
        <f t="shared" si="56"/>
        <v>0</v>
      </c>
      <c r="R108" s="176">
        <f t="shared" si="56"/>
        <v>0</v>
      </c>
      <c r="S108" s="176">
        <f t="shared" si="56"/>
        <v>0</v>
      </c>
      <c r="T108" s="176">
        <f t="shared" si="56"/>
        <v>0</v>
      </c>
      <c r="U108" s="176">
        <f t="shared" si="56"/>
        <v>0</v>
      </c>
      <c r="V108" s="176">
        <f t="shared" si="56"/>
        <v>0</v>
      </c>
      <c r="W108" s="176">
        <f t="shared" si="56"/>
        <v>0</v>
      </c>
      <c r="X108" s="176">
        <f t="shared" si="56"/>
        <v>0</v>
      </c>
      <c r="Y108" s="176">
        <f t="shared" si="56"/>
        <v>0</v>
      </c>
      <c r="Z108" s="176">
        <f t="shared" si="56"/>
        <v>0</v>
      </c>
      <c r="AA108" s="176">
        <f t="shared" si="56"/>
        <v>0</v>
      </c>
      <c r="AB108" s="176">
        <f t="shared" si="56"/>
        <v>0</v>
      </c>
      <c r="AC108" s="176">
        <f t="shared" si="56"/>
        <v>0</v>
      </c>
      <c r="AD108" s="176">
        <f t="shared" si="56"/>
        <v>0</v>
      </c>
      <c r="AE108" s="176">
        <f>AD108+AE104-AE111+AE110</f>
        <v>0</v>
      </c>
      <c r="AF108" s="176">
        <f>AE108+AF104-AF111+AF110</f>
        <v>0</v>
      </c>
      <c r="AG108" s="176">
        <f>AF108+AG104-AG111+AG110</f>
        <v>0</v>
      </c>
      <c r="AH108" s="176">
        <f>AG108+AH104-AH111+AH110</f>
        <v>0</v>
      </c>
      <c r="AI108" s="176">
        <f>AH108+AI104-AI111+AI110</f>
        <v>0</v>
      </c>
    </row>
    <row r="109" spans="1:35" ht="13" x14ac:dyDescent="0.3">
      <c r="D109" s="1" t="s">
        <v>374</v>
      </c>
      <c r="F109" s="176">
        <f>F104-F111+F110</f>
        <v>0</v>
      </c>
      <c r="G109" s="176">
        <f>G104-G111+G110</f>
        <v>0</v>
      </c>
      <c r="H109" s="176">
        <f t="shared" ref="H109:AI109" si="57">H104-H111+H110</f>
        <v>0</v>
      </c>
      <c r="I109" s="176">
        <f t="shared" si="57"/>
        <v>0</v>
      </c>
      <c r="J109" s="176">
        <f t="shared" si="57"/>
        <v>0</v>
      </c>
      <c r="K109" s="176">
        <f t="shared" si="57"/>
        <v>0</v>
      </c>
      <c r="L109" s="176">
        <f t="shared" si="57"/>
        <v>0</v>
      </c>
      <c r="M109" s="176">
        <f t="shared" si="57"/>
        <v>0</v>
      </c>
      <c r="N109" s="176">
        <f t="shared" si="57"/>
        <v>0</v>
      </c>
      <c r="O109" s="176">
        <f t="shared" si="57"/>
        <v>0</v>
      </c>
      <c r="P109" s="176">
        <f t="shared" si="57"/>
        <v>0</v>
      </c>
      <c r="Q109" s="176">
        <f t="shared" si="57"/>
        <v>0</v>
      </c>
      <c r="R109" s="176">
        <f t="shared" si="57"/>
        <v>0</v>
      </c>
      <c r="S109" s="176">
        <f t="shared" si="57"/>
        <v>0</v>
      </c>
      <c r="T109" s="176">
        <f t="shared" si="57"/>
        <v>0</v>
      </c>
      <c r="U109" s="176">
        <f t="shared" si="57"/>
        <v>0</v>
      </c>
      <c r="V109" s="176">
        <f t="shared" si="57"/>
        <v>0</v>
      </c>
      <c r="W109" s="176">
        <f t="shared" si="57"/>
        <v>0</v>
      </c>
      <c r="X109" s="176">
        <f t="shared" si="57"/>
        <v>0</v>
      </c>
      <c r="Y109" s="176">
        <f t="shared" si="57"/>
        <v>0</v>
      </c>
      <c r="Z109" s="176">
        <f t="shared" si="57"/>
        <v>0</v>
      </c>
      <c r="AA109" s="176">
        <f t="shared" si="57"/>
        <v>0</v>
      </c>
      <c r="AB109" s="176">
        <f t="shared" si="57"/>
        <v>0</v>
      </c>
      <c r="AC109" s="176">
        <f t="shared" si="57"/>
        <v>0</v>
      </c>
      <c r="AD109" s="176">
        <f t="shared" si="57"/>
        <v>0</v>
      </c>
      <c r="AE109" s="178">
        <f t="shared" si="57"/>
        <v>0</v>
      </c>
      <c r="AF109" s="178">
        <f t="shared" si="57"/>
        <v>0</v>
      </c>
      <c r="AG109" s="178">
        <f t="shared" si="57"/>
        <v>0</v>
      </c>
      <c r="AH109" s="178">
        <f t="shared" si="57"/>
        <v>0</v>
      </c>
      <c r="AI109" s="178">
        <f t="shared" si="57"/>
        <v>0</v>
      </c>
    </row>
    <row r="110" spans="1:35" ht="13" x14ac:dyDescent="0.3">
      <c r="D110" s="1" t="s">
        <v>375</v>
      </c>
      <c r="F110" s="178">
        <v>0</v>
      </c>
      <c r="G110" s="178">
        <f>F108*'Annahmen u Setzungen Grundlagen'!$D209/100</f>
        <v>0</v>
      </c>
      <c r="H110" s="178">
        <f>G108*'Annahmen u Setzungen Grundlagen'!$D210/100</f>
        <v>0</v>
      </c>
      <c r="I110" s="178">
        <f>H108*'Annahmen u Setzungen Grundlagen'!$D211/100</f>
        <v>0</v>
      </c>
      <c r="J110" s="178">
        <f>I108*'Annahmen u Setzungen Grundlagen'!$D212/100</f>
        <v>0</v>
      </c>
      <c r="K110" s="178">
        <f>J108*'Annahmen u Setzungen Grundlagen'!$D213/100</f>
        <v>0</v>
      </c>
      <c r="L110" s="178">
        <f>K108*'Annahmen u Setzungen Grundlagen'!$D214/100</f>
        <v>0</v>
      </c>
      <c r="M110" s="178">
        <f>L108*'Annahmen u Setzungen Grundlagen'!$D215/100</f>
        <v>0</v>
      </c>
      <c r="N110" s="178">
        <f>M108*'Annahmen u Setzungen Grundlagen'!$D216/100</f>
        <v>0</v>
      </c>
      <c r="O110" s="178">
        <f>N108*'Annahmen u Setzungen Grundlagen'!$D217/100</f>
        <v>0</v>
      </c>
      <c r="P110" s="178">
        <f>O108*'Annahmen u Setzungen Grundlagen'!$D218/100</f>
        <v>0</v>
      </c>
      <c r="Q110" s="178">
        <f>P108*'Annahmen u Setzungen Grundlagen'!$D219/100</f>
        <v>0</v>
      </c>
      <c r="R110" s="178">
        <f>Q108*'Annahmen u Setzungen Grundlagen'!$D220/100</f>
        <v>0</v>
      </c>
      <c r="S110" s="178">
        <f>R108*'Annahmen u Setzungen Grundlagen'!$D221/100</f>
        <v>0</v>
      </c>
      <c r="T110" s="178">
        <f>S108*'Annahmen u Setzungen Grundlagen'!$D222/100</f>
        <v>0</v>
      </c>
      <c r="U110" s="178">
        <f>T108*'Annahmen u Setzungen Grundlagen'!$D223/100</f>
        <v>0</v>
      </c>
      <c r="V110" s="178">
        <f>U108*'Annahmen u Setzungen Grundlagen'!$D224/100</f>
        <v>0</v>
      </c>
      <c r="W110" s="178">
        <f>V108*'Annahmen u Setzungen Grundlagen'!$D225/100</f>
        <v>0</v>
      </c>
      <c r="X110" s="178">
        <f>W108*'Annahmen u Setzungen Grundlagen'!$D226/100</f>
        <v>0</v>
      </c>
      <c r="Y110" s="178">
        <f>X108*'Annahmen u Setzungen Grundlagen'!$D227/100</f>
        <v>0</v>
      </c>
      <c r="Z110" s="178">
        <f>Y108*'Annahmen u Setzungen Grundlagen'!$D228/100</f>
        <v>0</v>
      </c>
      <c r="AA110" s="178">
        <f>Z108*'Annahmen u Setzungen Grundlagen'!$D229/100</f>
        <v>0</v>
      </c>
      <c r="AB110" s="178">
        <f>AA108*'Annahmen u Setzungen Grundlagen'!$D230/100</f>
        <v>0</v>
      </c>
      <c r="AC110" s="178">
        <f>AB108*'Annahmen u Setzungen Grundlagen'!$D231/100</f>
        <v>0</v>
      </c>
      <c r="AD110" s="178">
        <f>AC108*'Annahmen u Setzungen Grundlagen'!$D232/100</f>
        <v>0</v>
      </c>
      <c r="AE110" s="178">
        <f>AD108*'Annahmen u Setzungen Grundlagen'!$D233/100</f>
        <v>0</v>
      </c>
      <c r="AF110" s="178">
        <f>AE108*'Annahmen u Setzungen Grundlagen'!$D208/100</f>
        <v>0</v>
      </c>
      <c r="AG110" s="178">
        <f>AF108*'Annahmen u Setzungen Grundlagen'!$D208/100</f>
        <v>0</v>
      </c>
      <c r="AH110" s="178">
        <f>AG108*'Annahmen u Setzungen Grundlagen'!$D208/100</f>
        <v>0</v>
      </c>
      <c r="AI110" s="178">
        <f>AH108*'Annahmen u Setzungen Grundlagen'!$D208/100</f>
        <v>0</v>
      </c>
    </row>
    <row r="111" spans="1:35" ht="13" x14ac:dyDescent="0.3">
      <c r="D111" s="1" t="s">
        <v>376</v>
      </c>
      <c r="F111" s="178">
        <f>'Input Kosten Grundlagen'!D12</f>
        <v>0</v>
      </c>
      <c r="G111" s="178">
        <f>'Input Kosten Grundlagen'!D13</f>
        <v>0</v>
      </c>
      <c r="H111" s="178">
        <f>'Input Kosten Grundlagen'!D14</f>
        <v>0</v>
      </c>
      <c r="I111" s="178">
        <f>'Input Kosten Grundlagen'!D15</f>
        <v>0</v>
      </c>
      <c r="J111" s="178">
        <f>'Input Kosten Grundlagen'!D16</f>
        <v>0</v>
      </c>
      <c r="K111" s="178">
        <f>'Input Kosten Grundlagen'!D17</f>
        <v>0</v>
      </c>
      <c r="L111" s="178">
        <f>'Input Kosten Grundlagen'!D18</f>
        <v>0</v>
      </c>
      <c r="M111" s="178">
        <f>'Input Kosten Grundlagen'!D19</f>
        <v>0</v>
      </c>
      <c r="N111" s="178">
        <f>'Input Kosten Grundlagen'!D20</f>
        <v>0</v>
      </c>
      <c r="O111" s="178">
        <f>'Input Kosten Grundlagen'!D21</f>
        <v>0</v>
      </c>
      <c r="P111" s="178">
        <f>'Input Kosten Grundlagen'!D22</f>
        <v>0</v>
      </c>
      <c r="Q111" s="178">
        <f>'Input Kosten Grundlagen'!D23</f>
        <v>0</v>
      </c>
      <c r="R111" s="178">
        <f>'Input Kosten Grundlagen'!D24</f>
        <v>0</v>
      </c>
      <c r="S111" s="178">
        <f>'Input Kosten Grundlagen'!D25</f>
        <v>0</v>
      </c>
      <c r="T111" s="178">
        <f>'Input Kosten Grundlagen'!D26</f>
        <v>0</v>
      </c>
      <c r="U111" s="178">
        <f>'Input Kosten Grundlagen'!D27</f>
        <v>0</v>
      </c>
      <c r="V111" s="178">
        <f>'Input Kosten Grundlagen'!D28</f>
        <v>0</v>
      </c>
      <c r="W111" s="178">
        <f>'Input Kosten Grundlagen'!D29</f>
        <v>0</v>
      </c>
      <c r="X111" s="178">
        <f>'Input Kosten Grundlagen'!D30</f>
        <v>0</v>
      </c>
      <c r="Y111" s="178">
        <f>'Input Kosten Grundlagen'!D31</f>
        <v>0</v>
      </c>
      <c r="Z111" s="178">
        <f>'Input Kosten Grundlagen'!D32</f>
        <v>0</v>
      </c>
      <c r="AA111" s="178">
        <f>'Input Kosten Grundlagen'!D33</f>
        <v>0</v>
      </c>
      <c r="AB111" s="178">
        <f>'Input Kosten Grundlagen'!D34</f>
        <v>0</v>
      </c>
      <c r="AC111" s="178">
        <f>'Input Kosten Grundlagen'!D35</f>
        <v>0</v>
      </c>
      <c r="AD111" s="178">
        <f>'Input Kosten Grundlagen'!D36</f>
        <v>0</v>
      </c>
      <c r="AE111" s="178">
        <f>'Input Kosten Grundlagen'!D37</f>
        <v>0</v>
      </c>
      <c r="AF111" s="178">
        <f>'Input Kosten Grundlagen'!D38</f>
        <v>0</v>
      </c>
      <c r="AG111" s="178">
        <f>'Input Kosten Grundlagen'!D39</f>
        <v>0</v>
      </c>
      <c r="AH111" s="178">
        <f>'Input Kosten Grundlagen'!D40</f>
        <v>0</v>
      </c>
      <c r="AI111" s="178">
        <f>'Input Kosten Grundlagen'!D41</f>
        <v>0</v>
      </c>
    </row>
    <row r="112" spans="1:35" ht="13" x14ac:dyDescent="0.3">
      <c r="C112" s="8" t="s">
        <v>377</v>
      </c>
      <c r="D112" s="8"/>
      <c r="E112" s="8"/>
      <c r="H112" s="90"/>
      <c r="I112" s="18"/>
      <c r="J112" s="18"/>
      <c r="K112" s="18"/>
      <c r="L112" s="18"/>
      <c r="M112" s="18"/>
    </row>
    <row r="113" spans="3:35" ht="13" x14ac:dyDescent="0.3">
      <c r="C113" s="80" t="s">
        <v>378</v>
      </c>
      <c r="D113" s="8"/>
      <c r="E113" s="80"/>
      <c r="F113" s="176">
        <f>F105-F111</f>
        <v>0</v>
      </c>
      <c r="G113" s="176">
        <f>F113+G105-G111+G110</f>
        <v>0</v>
      </c>
      <c r="H113" s="176">
        <f t="shared" ref="H113:AD113" si="58">G113+H105-H111+H110</f>
        <v>0</v>
      </c>
      <c r="I113" s="176">
        <f t="shared" si="58"/>
        <v>0</v>
      </c>
      <c r="J113" s="176">
        <f t="shared" si="58"/>
        <v>0</v>
      </c>
      <c r="K113" s="176">
        <f t="shared" si="58"/>
        <v>0</v>
      </c>
      <c r="L113" s="176">
        <f t="shared" si="58"/>
        <v>0</v>
      </c>
      <c r="M113" s="176">
        <f t="shared" si="58"/>
        <v>0</v>
      </c>
      <c r="N113" s="176">
        <f t="shared" si="58"/>
        <v>0</v>
      </c>
      <c r="O113" s="176">
        <f t="shared" si="58"/>
        <v>0</v>
      </c>
      <c r="P113" s="176">
        <f t="shared" si="58"/>
        <v>0</v>
      </c>
      <c r="Q113" s="176">
        <f t="shared" si="58"/>
        <v>0</v>
      </c>
      <c r="R113" s="176">
        <f t="shared" si="58"/>
        <v>0</v>
      </c>
      <c r="S113" s="176">
        <f t="shared" si="58"/>
        <v>0</v>
      </c>
      <c r="T113" s="176">
        <f t="shared" si="58"/>
        <v>0</v>
      </c>
      <c r="U113" s="176">
        <f t="shared" si="58"/>
        <v>0</v>
      </c>
      <c r="V113" s="176">
        <f t="shared" si="58"/>
        <v>0</v>
      </c>
      <c r="W113" s="176">
        <f t="shared" si="58"/>
        <v>0</v>
      </c>
      <c r="X113" s="176">
        <f t="shared" si="58"/>
        <v>0</v>
      </c>
      <c r="Y113" s="176">
        <f t="shared" si="58"/>
        <v>0</v>
      </c>
      <c r="Z113" s="176">
        <f t="shared" si="58"/>
        <v>0</v>
      </c>
      <c r="AA113" s="176">
        <f t="shared" si="58"/>
        <v>0</v>
      </c>
      <c r="AB113" s="176">
        <f t="shared" si="58"/>
        <v>0</v>
      </c>
      <c r="AC113" s="176">
        <f t="shared" si="58"/>
        <v>0</v>
      </c>
      <c r="AD113" s="176">
        <f t="shared" si="58"/>
        <v>0</v>
      </c>
    </row>
    <row r="114" spans="3:35" ht="13" x14ac:dyDescent="0.3">
      <c r="D114" s="1" t="s">
        <v>374</v>
      </c>
      <c r="F114" s="176">
        <f>F105-F111+F110</f>
        <v>0</v>
      </c>
      <c r="G114" s="176">
        <f t="shared" ref="G114:AD114" si="59">G105-G111+G110</f>
        <v>0</v>
      </c>
      <c r="H114" s="176">
        <f t="shared" si="59"/>
        <v>0</v>
      </c>
      <c r="I114" s="176">
        <f t="shared" si="59"/>
        <v>0</v>
      </c>
      <c r="J114" s="176">
        <f t="shared" si="59"/>
        <v>0</v>
      </c>
      <c r="K114" s="176">
        <f t="shared" si="59"/>
        <v>0</v>
      </c>
      <c r="L114" s="176">
        <f t="shared" si="59"/>
        <v>0</v>
      </c>
      <c r="M114" s="176">
        <f t="shared" si="59"/>
        <v>0</v>
      </c>
      <c r="N114" s="176">
        <f t="shared" si="59"/>
        <v>0</v>
      </c>
      <c r="O114" s="176">
        <f t="shared" si="59"/>
        <v>0</v>
      </c>
      <c r="P114" s="176">
        <f t="shared" si="59"/>
        <v>0</v>
      </c>
      <c r="Q114" s="176">
        <f t="shared" si="59"/>
        <v>0</v>
      </c>
      <c r="R114" s="176">
        <f t="shared" si="59"/>
        <v>0</v>
      </c>
      <c r="S114" s="176">
        <f t="shared" si="59"/>
        <v>0</v>
      </c>
      <c r="T114" s="176">
        <f t="shared" si="59"/>
        <v>0</v>
      </c>
      <c r="U114" s="176">
        <f t="shared" si="59"/>
        <v>0</v>
      </c>
      <c r="V114" s="176">
        <f t="shared" si="59"/>
        <v>0</v>
      </c>
      <c r="W114" s="176">
        <f t="shared" si="59"/>
        <v>0</v>
      </c>
      <c r="X114" s="176">
        <f t="shared" si="59"/>
        <v>0</v>
      </c>
      <c r="Y114" s="176">
        <f t="shared" si="59"/>
        <v>0</v>
      </c>
      <c r="Z114" s="176">
        <f t="shared" si="59"/>
        <v>0</v>
      </c>
      <c r="AA114" s="176">
        <f t="shared" si="59"/>
        <v>0</v>
      </c>
      <c r="AB114" s="176">
        <f t="shared" si="59"/>
        <v>0</v>
      </c>
      <c r="AC114" s="176">
        <f t="shared" si="59"/>
        <v>0</v>
      </c>
      <c r="AD114" s="176">
        <f t="shared" si="59"/>
        <v>0</v>
      </c>
      <c r="AE114" s="178" t="e">
        <f>AE109-#REF!+AE115</f>
        <v>#REF!</v>
      </c>
      <c r="AF114" s="178" t="e">
        <f>AF109-#REF!+AF115</f>
        <v>#REF!</v>
      </c>
      <c r="AG114" s="178" t="e">
        <f>AG109-#REF!+AG115</f>
        <v>#REF!</v>
      </c>
      <c r="AH114" s="178" t="e">
        <f>AH109-#REF!+AH115</f>
        <v>#REF!</v>
      </c>
      <c r="AI114" s="178" t="e">
        <f>AI109-#REF!+AI115</f>
        <v>#REF!</v>
      </c>
    </row>
    <row r="115" spans="3:35" ht="13" x14ac:dyDescent="0.3">
      <c r="C115" s="18"/>
      <c r="E115" s="18"/>
      <c r="H115" s="90"/>
      <c r="I115" s="18"/>
      <c r="J115" s="18"/>
      <c r="K115" s="18"/>
      <c r="L115" s="18"/>
      <c r="M115" s="18"/>
    </row>
  </sheetData>
  <sheetProtection selectLockedCells="1"/>
  <mergeCells count="15">
    <mergeCell ref="C105:E105"/>
    <mergeCell ref="C106:E108"/>
    <mergeCell ref="E5:K5"/>
    <mergeCell ref="C104:E104"/>
    <mergeCell ref="C8:E9"/>
    <mergeCell ref="C18:E21"/>
    <mergeCell ref="C24:E24"/>
    <mergeCell ref="C26:E26"/>
    <mergeCell ref="C28:E29"/>
    <mergeCell ref="C32:E35"/>
    <mergeCell ref="C78:E79"/>
    <mergeCell ref="C83:E84"/>
    <mergeCell ref="C86:E87"/>
    <mergeCell ref="C89:E90"/>
    <mergeCell ref="C97:E98"/>
  </mergeCells>
  <conditionalFormatting sqref="F108:AD109 F113:AD114">
    <cfRule type="cellIs" dxfId="11" priority="1" stopIfTrue="1" operator="greaterThan">
      <formula>0</formula>
    </cfRule>
  </conditionalFormatting>
  <pageMargins left="0.39370078740157483" right="0.19685039370078741" top="0.15748031496062992" bottom="0.15748031496062992" header="0.51181102362204722" footer="0.51181102362204722"/>
  <pageSetup paperSize="9" scale="65" orientation="landscape" r:id="rId1"/>
  <headerFooter alignWithMargins="0">
    <oddFooter>&amp;R&amp;Z&amp;F&amp;D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rgb="FFFF0000"/>
  </sheetPr>
  <dimension ref="A3:AQ144"/>
  <sheetViews>
    <sheetView zoomScaleNormal="100" workbookViewId="0">
      <pane xSplit="5" ySplit="5" topLeftCell="F6" activePane="bottomRight" state="frozen"/>
      <selection activeCell="F33" sqref="F33"/>
      <selection pane="topRight" activeCell="F33" sqref="F33"/>
      <selection pane="bottomLeft" activeCell="F33" sqref="F33"/>
      <selection pane="bottomRight" activeCell="K3" sqref="K3"/>
    </sheetView>
  </sheetViews>
  <sheetFormatPr baseColWidth="10" defaultColWidth="11.453125" defaultRowHeight="12.5" x14ac:dyDescent="0.25"/>
  <cols>
    <col min="1" max="1" width="9.26953125" style="1" customWidth="1"/>
    <col min="2" max="2" width="1.453125" style="1" customWidth="1"/>
    <col min="3" max="3" width="5.7265625" style="1" customWidth="1"/>
    <col min="4" max="4" width="12.81640625" style="1" customWidth="1"/>
    <col min="5" max="5" width="29.81640625" style="1" customWidth="1"/>
    <col min="6" max="7" width="15.7265625" style="1" customWidth="1"/>
    <col min="8" max="30" width="14.54296875" style="1" customWidth="1"/>
    <col min="31" max="35" width="15.7265625" style="1" hidden="1" customWidth="1"/>
    <col min="36" max="36" width="0" style="1" hidden="1" customWidth="1"/>
    <col min="37" max="16384" width="11.453125" style="1"/>
  </cols>
  <sheetData>
    <row r="3" spans="1:43" x14ac:dyDescent="0.25">
      <c r="K3" s="365" t="s">
        <v>532</v>
      </c>
    </row>
    <row r="4" spans="1:43" ht="22.5" x14ac:dyDescent="0.45">
      <c r="E4" s="2" t="s">
        <v>0</v>
      </c>
    </row>
    <row r="5" spans="1:43" x14ac:dyDescent="0.25">
      <c r="E5" s="393">
        <f>Projektbezeichnung</f>
        <v>0</v>
      </c>
      <c r="F5" s="393"/>
      <c r="G5" s="393"/>
      <c r="H5" s="393"/>
      <c r="I5" s="393"/>
      <c r="J5" s="393"/>
      <c r="K5" s="393"/>
    </row>
    <row r="6" spans="1:43" ht="13" x14ac:dyDescent="0.3">
      <c r="A6" s="3"/>
      <c r="AE6" s="10" t="s">
        <v>350</v>
      </c>
    </row>
    <row r="7" spans="1:43" x14ac:dyDescent="0.25">
      <c r="C7" s="1" t="s">
        <v>379</v>
      </c>
    </row>
    <row r="8" spans="1:43" ht="12.75" customHeight="1" x14ac:dyDescent="0.3">
      <c r="C8" s="190"/>
      <c r="D8" s="190"/>
      <c r="E8" s="190"/>
      <c r="F8" s="167">
        <f>Anfangsjahr</f>
        <v>2025</v>
      </c>
      <c r="G8" s="167">
        <f>F8+1</f>
        <v>2026</v>
      </c>
      <c r="H8" s="167">
        <f t="shared" ref="H8:AD8" si="0">G8+1</f>
        <v>2027</v>
      </c>
      <c r="I8" s="167">
        <f t="shared" si="0"/>
        <v>2028</v>
      </c>
      <c r="J8" s="167">
        <f t="shared" si="0"/>
        <v>2029</v>
      </c>
      <c r="K8" s="167">
        <f t="shared" si="0"/>
        <v>2030</v>
      </c>
      <c r="L8" s="167">
        <f t="shared" si="0"/>
        <v>2031</v>
      </c>
      <c r="M8" s="167">
        <f t="shared" si="0"/>
        <v>2032</v>
      </c>
      <c r="N8" s="167">
        <f t="shared" si="0"/>
        <v>2033</v>
      </c>
      <c r="O8" s="167">
        <f t="shared" si="0"/>
        <v>2034</v>
      </c>
      <c r="P8" s="167">
        <f t="shared" si="0"/>
        <v>2035</v>
      </c>
      <c r="Q8" s="167">
        <f t="shared" si="0"/>
        <v>2036</v>
      </c>
      <c r="R8" s="167">
        <f t="shared" si="0"/>
        <v>2037</v>
      </c>
      <c r="S8" s="167">
        <f t="shared" si="0"/>
        <v>2038</v>
      </c>
      <c r="T8" s="167">
        <f t="shared" si="0"/>
        <v>2039</v>
      </c>
      <c r="U8" s="167">
        <f t="shared" si="0"/>
        <v>2040</v>
      </c>
      <c r="V8" s="167">
        <f t="shared" si="0"/>
        <v>2041</v>
      </c>
      <c r="W8" s="167">
        <f t="shared" si="0"/>
        <v>2042</v>
      </c>
      <c r="X8" s="167">
        <f t="shared" si="0"/>
        <v>2043</v>
      </c>
      <c r="Y8" s="167">
        <f t="shared" si="0"/>
        <v>2044</v>
      </c>
      <c r="Z8" s="167">
        <f t="shared" si="0"/>
        <v>2045</v>
      </c>
      <c r="AA8" s="167">
        <f t="shared" si="0"/>
        <v>2046</v>
      </c>
      <c r="AB8" s="167">
        <f t="shared" si="0"/>
        <v>2047</v>
      </c>
      <c r="AC8" s="167">
        <f t="shared" si="0"/>
        <v>2048</v>
      </c>
      <c r="AD8" s="167">
        <f t="shared" si="0"/>
        <v>2049</v>
      </c>
      <c r="AE8" s="167" t="e">
        <f>IF(AD8+1&lt;#REF!+30,AD8+1,"")</f>
        <v>#REF!</v>
      </c>
      <c r="AF8" s="167" t="e">
        <f>IF(AE8+1&lt;#REF!+30,AE8+1,"")</f>
        <v>#REF!</v>
      </c>
      <c r="AG8" s="167" t="e">
        <f>IF(AF8+1&lt;#REF!+30,AF8+1,"")</f>
        <v>#REF!</v>
      </c>
      <c r="AH8" s="167" t="e">
        <f>IF(AG8+1&lt;#REF!+30,AG8+1,"")</f>
        <v>#REF!</v>
      </c>
      <c r="AI8" s="167" t="e">
        <f>IF(AH8+1&lt;#REF!+30,AH8+1,"")</f>
        <v>#REF!</v>
      </c>
    </row>
    <row r="9" spans="1:43" ht="13" x14ac:dyDescent="0.3">
      <c r="A9" s="3"/>
      <c r="C9" s="174" t="s">
        <v>380</v>
      </c>
      <c r="D9" s="170"/>
      <c r="E9" s="171"/>
      <c r="F9" s="168">
        <f>SUM('ZwischenErgebnisse Grundlagen'!F9,'ZwischenErgebnisse Grundlagen'!F21,'ZwischenErgebnisse Grundlagen'!F24,'ZwischenErgebnisse Grundlagen'!F29,'ZwischenErgebnisse Grundlagen'!F35,'ZwischenErgebnisse Grundlagen'!F79,'ZwischenErgebnisse Grundlagen'!F84,'ZwischenErgebnisse Grundlagen'!F87)</f>
        <v>0</v>
      </c>
      <c r="G9" s="168">
        <f>SUM('ZwischenErgebnisse Grundlagen'!G9,'ZwischenErgebnisse Grundlagen'!G21,'ZwischenErgebnisse Grundlagen'!G24,'ZwischenErgebnisse Grundlagen'!G29,'ZwischenErgebnisse Grundlagen'!G35,'ZwischenErgebnisse Grundlagen'!G79,'ZwischenErgebnisse Grundlagen'!G84,'ZwischenErgebnisse Grundlagen'!G87)</f>
        <v>0</v>
      </c>
      <c r="H9" s="168">
        <f>SUM('ZwischenErgebnisse Grundlagen'!H9,'ZwischenErgebnisse Grundlagen'!H21,'ZwischenErgebnisse Grundlagen'!H24,'ZwischenErgebnisse Grundlagen'!H29,'ZwischenErgebnisse Grundlagen'!H35,'ZwischenErgebnisse Grundlagen'!H79,'ZwischenErgebnisse Grundlagen'!H84,'ZwischenErgebnisse Grundlagen'!H87)</f>
        <v>0</v>
      </c>
      <c r="I9" s="168">
        <f>SUM('ZwischenErgebnisse Grundlagen'!I9,'ZwischenErgebnisse Grundlagen'!I21,'ZwischenErgebnisse Grundlagen'!I24,'ZwischenErgebnisse Grundlagen'!I29,'ZwischenErgebnisse Grundlagen'!I35,'ZwischenErgebnisse Grundlagen'!I79,'ZwischenErgebnisse Grundlagen'!I84,'ZwischenErgebnisse Grundlagen'!I87)</f>
        <v>0</v>
      </c>
      <c r="J9" s="168">
        <f>SUM('ZwischenErgebnisse Grundlagen'!J9,'ZwischenErgebnisse Grundlagen'!J21,'ZwischenErgebnisse Grundlagen'!J24,'ZwischenErgebnisse Grundlagen'!J29,'ZwischenErgebnisse Grundlagen'!J35,'ZwischenErgebnisse Grundlagen'!J79,'ZwischenErgebnisse Grundlagen'!J84,'ZwischenErgebnisse Grundlagen'!J87)</f>
        <v>0</v>
      </c>
      <c r="K9" s="168">
        <f>SUM('ZwischenErgebnisse Grundlagen'!K9,'ZwischenErgebnisse Grundlagen'!K21,'ZwischenErgebnisse Grundlagen'!K24,'ZwischenErgebnisse Grundlagen'!K29,'ZwischenErgebnisse Grundlagen'!K35,'ZwischenErgebnisse Grundlagen'!K79,'ZwischenErgebnisse Grundlagen'!K84,'ZwischenErgebnisse Grundlagen'!K87)</f>
        <v>0</v>
      </c>
      <c r="L9" s="168">
        <f>SUM('ZwischenErgebnisse Grundlagen'!L9,'ZwischenErgebnisse Grundlagen'!L21,'ZwischenErgebnisse Grundlagen'!L24,'ZwischenErgebnisse Grundlagen'!L29,'ZwischenErgebnisse Grundlagen'!L35,'ZwischenErgebnisse Grundlagen'!L79,'ZwischenErgebnisse Grundlagen'!L84,'ZwischenErgebnisse Grundlagen'!L87)</f>
        <v>0</v>
      </c>
      <c r="M9" s="168">
        <f>SUM('ZwischenErgebnisse Grundlagen'!M9,'ZwischenErgebnisse Grundlagen'!M21,'ZwischenErgebnisse Grundlagen'!M24,'ZwischenErgebnisse Grundlagen'!M29,'ZwischenErgebnisse Grundlagen'!M35,'ZwischenErgebnisse Grundlagen'!M79,'ZwischenErgebnisse Grundlagen'!M84,'ZwischenErgebnisse Grundlagen'!M87)</f>
        <v>0</v>
      </c>
      <c r="N9" s="168">
        <f>SUM('ZwischenErgebnisse Grundlagen'!N9,'ZwischenErgebnisse Grundlagen'!N21,'ZwischenErgebnisse Grundlagen'!N24,'ZwischenErgebnisse Grundlagen'!N29,'ZwischenErgebnisse Grundlagen'!N35,'ZwischenErgebnisse Grundlagen'!N79,'ZwischenErgebnisse Grundlagen'!N84,'ZwischenErgebnisse Grundlagen'!N87)</f>
        <v>0</v>
      </c>
      <c r="O9" s="168">
        <f>SUM('ZwischenErgebnisse Grundlagen'!O9,'ZwischenErgebnisse Grundlagen'!O21,'ZwischenErgebnisse Grundlagen'!O24,'ZwischenErgebnisse Grundlagen'!O29,'ZwischenErgebnisse Grundlagen'!O35,'ZwischenErgebnisse Grundlagen'!O79,'ZwischenErgebnisse Grundlagen'!O84,'ZwischenErgebnisse Grundlagen'!O87)</f>
        <v>0</v>
      </c>
      <c r="P9" s="168">
        <f>SUM('ZwischenErgebnisse Grundlagen'!P9,'ZwischenErgebnisse Grundlagen'!P21,'ZwischenErgebnisse Grundlagen'!P24,'ZwischenErgebnisse Grundlagen'!P29,'ZwischenErgebnisse Grundlagen'!P35,'ZwischenErgebnisse Grundlagen'!P79,'ZwischenErgebnisse Grundlagen'!P84,'ZwischenErgebnisse Grundlagen'!P87)</f>
        <v>0</v>
      </c>
      <c r="Q9" s="168">
        <f>SUM('ZwischenErgebnisse Grundlagen'!Q9,'ZwischenErgebnisse Grundlagen'!Q21,'ZwischenErgebnisse Grundlagen'!Q24,'ZwischenErgebnisse Grundlagen'!Q29,'ZwischenErgebnisse Grundlagen'!Q35,'ZwischenErgebnisse Grundlagen'!Q79,'ZwischenErgebnisse Grundlagen'!Q84,'ZwischenErgebnisse Grundlagen'!Q87)</f>
        <v>0</v>
      </c>
      <c r="R9" s="168">
        <f>SUM('ZwischenErgebnisse Grundlagen'!R9,'ZwischenErgebnisse Grundlagen'!R21,'ZwischenErgebnisse Grundlagen'!R24,'ZwischenErgebnisse Grundlagen'!R29,'ZwischenErgebnisse Grundlagen'!R35,'ZwischenErgebnisse Grundlagen'!R79,'ZwischenErgebnisse Grundlagen'!R84,'ZwischenErgebnisse Grundlagen'!R87)</f>
        <v>0</v>
      </c>
      <c r="S9" s="168">
        <f>SUM('ZwischenErgebnisse Grundlagen'!S9,'ZwischenErgebnisse Grundlagen'!S21,'ZwischenErgebnisse Grundlagen'!S24,'ZwischenErgebnisse Grundlagen'!S29,'ZwischenErgebnisse Grundlagen'!S35,'ZwischenErgebnisse Grundlagen'!S79,'ZwischenErgebnisse Grundlagen'!S84,'ZwischenErgebnisse Grundlagen'!S87)</f>
        <v>0</v>
      </c>
      <c r="T9" s="168">
        <f>SUM('ZwischenErgebnisse Grundlagen'!T9,'ZwischenErgebnisse Grundlagen'!T21,'ZwischenErgebnisse Grundlagen'!T24,'ZwischenErgebnisse Grundlagen'!T29,'ZwischenErgebnisse Grundlagen'!T35,'ZwischenErgebnisse Grundlagen'!T79,'ZwischenErgebnisse Grundlagen'!T84,'ZwischenErgebnisse Grundlagen'!T87)</f>
        <v>0</v>
      </c>
      <c r="U9" s="168">
        <f>SUM('ZwischenErgebnisse Grundlagen'!U9,'ZwischenErgebnisse Grundlagen'!U21,'ZwischenErgebnisse Grundlagen'!U24,'ZwischenErgebnisse Grundlagen'!U29,'ZwischenErgebnisse Grundlagen'!U35,'ZwischenErgebnisse Grundlagen'!U79,'ZwischenErgebnisse Grundlagen'!U84,'ZwischenErgebnisse Grundlagen'!U87)</f>
        <v>0</v>
      </c>
      <c r="V9" s="168">
        <f>SUM('ZwischenErgebnisse Grundlagen'!V9,'ZwischenErgebnisse Grundlagen'!V21,'ZwischenErgebnisse Grundlagen'!V24,'ZwischenErgebnisse Grundlagen'!V29,'ZwischenErgebnisse Grundlagen'!V35,'ZwischenErgebnisse Grundlagen'!V79,'ZwischenErgebnisse Grundlagen'!V84,'ZwischenErgebnisse Grundlagen'!V87)</f>
        <v>0</v>
      </c>
      <c r="W9" s="168">
        <f>SUM('ZwischenErgebnisse Grundlagen'!W9,'ZwischenErgebnisse Grundlagen'!W21,'ZwischenErgebnisse Grundlagen'!W24,'ZwischenErgebnisse Grundlagen'!W29,'ZwischenErgebnisse Grundlagen'!W35,'ZwischenErgebnisse Grundlagen'!W79,'ZwischenErgebnisse Grundlagen'!W84,'ZwischenErgebnisse Grundlagen'!W87)</f>
        <v>0</v>
      </c>
      <c r="X9" s="168">
        <f>SUM('ZwischenErgebnisse Grundlagen'!X9,'ZwischenErgebnisse Grundlagen'!X21,'ZwischenErgebnisse Grundlagen'!X24,'ZwischenErgebnisse Grundlagen'!X29,'ZwischenErgebnisse Grundlagen'!X35,'ZwischenErgebnisse Grundlagen'!X79,'ZwischenErgebnisse Grundlagen'!X84,'ZwischenErgebnisse Grundlagen'!X87)</f>
        <v>0</v>
      </c>
      <c r="Y9" s="168">
        <f>SUM('ZwischenErgebnisse Grundlagen'!Y9,'ZwischenErgebnisse Grundlagen'!Y21,'ZwischenErgebnisse Grundlagen'!Y24,'ZwischenErgebnisse Grundlagen'!Y29,'ZwischenErgebnisse Grundlagen'!Y35,'ZwischenErgebnisse Grundlagen'!Y79,'ZwischenErgebnisse Grundlagen'!Y84,'ZwischenErgebnisse Grundlagen'!Y87)</f>
        <v>0</v>
      </c>
      <c r="Z9" s="168">
        <f>SUM('ZwischenErgebnisse Grundlagen'!Z9,'ZwischenErgebnisse Grundlagen'!Z21,'ZwischenErgebnisse Grundlagen'!Z24,'ZwischenErgebnisse Grundlagen'!Z29,'ZwischenErgebnisse Grundlagen'!Z35,'ZwischenErgebnisse Grundlagen'!Z79,'ZwischenErgebnisse Grundlagen'!Z84,'ZwischenErgebnisse Grundlagen'!Z87)</f>
        <v>0</v>
      </c>
      <c r="AA9" s="168">
        <f>SUM('ZwischenErgebnisse Grundlagen'!AA9,'ZwischenErgebnisse Grundlagen'!AA21,'ZwischenErgebnisse Grundlagen'!AA24,'ZwischenErgebnisse Grundlagen'!AA29,'ZwischenErgebnisse Grundlagen'!AA35,'ZwischenErgebnisse Grundlagen'!AA79,'ZwischenErgebnisse Grundlagen'!AA84,'ZwischenErgebnisse Grundlagen'!AA87)</f>
        <v>0</v>
      </c>
      <c r="AB9" s="168">
        <f>SUM('ZwischenErgebnisse Grundlagen'!AB9,'ZwischenErgebnisse Grundlagen'!AB21,'ZwischenErgebnisse Grundlagen'!AB24,'ZwischenErgebnisse Grundlagen'!AB29,'ZwischenErgebnisse Grundlagen'!AB35,'ZwischenErgebnisse Grundlagen'!AB79,'ZwischenErgebnisse Grundlagen'!AB84,'ZwischenErgebnisse Grundlagen'!AB87)</f>
        <v>0</v>
      </c>
      <c r="AC9" s="168">
        <f>SUM('ZwischenErgebnisse Grundlagen'!AC9,'ZwischenErgebnisse Grundlagen'!AC21,'ZwischenErgebnisse Grundlagen'!AC24,'ZwischenErgebnisse Grundlagen'!AC29,'ZwischenErgebnisse Grundlagen'!AC35,'ZwischenErgebnisse Grundlagen'!AC79,'ZwischenErgebnisse Grundlagen'!AC84,'ZwischenErgebnisse Grundlagen'!AC87)</f>
        <v>0</v>
      </c>
      <c r="AD9" s="168">
        <f>SUM('ZwischenErgebnisse Grundlagen'!AD9,'ZwischenErgebnisse Grundlagen'!AD21,'ZwischenErgebnisse Grundlagen'!AD24,'ZwischenErgebnisse Grundlagen'!AD29,'ZwischenErgebnisse Grundlagen'!AD35,'ZwischenErgebnisse Grundlagen'!AD79,'ZwischenErgebnisse Grundlagen'!AD84,'ZwischenErgebnisse Grundlagen'!AD87)</f>
        <v>0</v>
      </c>
      <c r="AE9" s="169">
        <f>SUM('ZwischenErgebnisse Grundlagen'!AE9,'ZwischenErgebnisse Grundlagen'!AE21,'ZwischenErgebnisse Grundlagen'!AE24,'ZwischenErgebnisse Grundlagen'!AE35,'ZwischenErgebnisse Grundlagen'!AE79,'ZwischenErgebnisse Grundlagen'!AE84,'ZwischenErgebnisse Grundlagen'!AE87)</f>
        <v>0</v>
      </c>
      <c r="AF9" s="169">
        <f>SUM('ZwischenErgebnisse Grundlagen'!AF9,'ZwischenErgebnisse Grundlagen'!AF21,'ZwischenErgebnisse Grundlagen'!AF24,'ZwischenErgebnisse Grundlagen'!AF35,'ZwischenErgebnisse Grundlagen'!AF79,'ZwischenErgebnisse Grundlagen'!AF84,'ZwischenErgebnisse Grundlagen'!AF87)</f>
        <v>0</v>
      </c>
      <c r="AG9" s="169">
        <f>SUM('ZwischenErgebnisse Grundlagen'!AG9,'ZwischenErgebnisse Grundlagen'!AG21,'ZwischenErgebnisse Grundlagen'!AG24,'ZwischenErgebnisse Grundlagen'!AG35,'ZwischenErgebnisse Grundlagen'!AG79,'ZwischenErgebnisse Grundlagen'!AG84,'ZwischenErgebnisse Grundlagen'!AG87)</f>
        <v>0</v>
      </c>
      <c r="AH9" s="169">
        <f>SUM('ZwischenErgebnisse Grundlagen'!AH9,'ZwischenErgebnisse Grundlagen'!AH21,'ZwischenErgebnisse Grundlagen'!AH24,'ZwischenErgebnisse Grundlagen'!AH35,'ZwischenErgebnisse Grundlagen'!AH79,'ZwischenErgebnisse Grundlagen'!AH84,'ZwischenErgebnisse Grundlagen'!AH87)</f>
        <v>0</v>
      </c>
      <c r="AI9" s="169">
        <f>SUM('ZwischenErgebnisse Grundlagen'!AI9,'ZwischenErgebnisse Grundlagen'!AI21,'ZwischenErgebnisse Grundlagen'!AI24,'ZwischenErgebnisse Grundlagen'!AI35,'ZwischenErgebnisse Grundlagen'!AI79,'ZwischenErgebnisse Grundlagen'!AI84,'ZwischenErgebnisse Grundlagen'!AI87)</f>
        <v>0</v>
      </c>
      <c r="AJ9" s="169">
        <f>SUM('ZwischenErgebnisse Grundlagen'!AJ9,'ZwischenErgebnisse Grundlagen'!AJ21,'ZwischenErgebnisse Grundlagen'!AJ24,'ZwischenErgebnisse Grundlagen'!AJ35,'ZwischenErgebnisse Grundlagen'!AJ79,'ZwischenErgebnisse Grundlagen'!AJ84,'ZwischenErgebnisse Grundlagen'!AJ87)</f>
        <v>0</v>
      </c>
    </row>
    <row r="10" spans="1:43" ht="13" hidden="1" x14ac:dyDescent="0.3">
      <c r="C10" s="170"/>
      <c r="D10" s="191" t="s">
        <v>381</v>
      </c>
      <c r="E10" s="192"/>
      <c r="F10" s="193">
        <f>SUM($F$9:F9)</f>
        <v>0</v>
      </c>
      <c r="G10" s="193">
        <f>SUM($F$9:G9)</f>
        <v>0</v>
      </c>
      <c r="H10" s="193">
        <f>SUM($F$9:H9)</f>
        <v>0</v>
      </c>
      <c r="I10" s="193">
        <f>SUM($F$9:I9)</f>
        <v>0</v>
      </c>
      <c r="J10" s="193">
        <f>SUM($F$9:J9)</f>
        <v>0</v>
      </c>
      <c r="K10" s="193">
        <f>SUM($F$9:K9)</f>
        <v>0</v>
      </c>
      <c r="L10" s="193">
        <f>SUM($F$9:L9)</f>
        <v>0</v>
      </c>
      <c r="M10" s="193">
        <f>SUM($F$9:M9)</f>
        <v>0</v>
      </c>
      <c r="N10" s="193">
        <f>SUM($F$9:N9)</f>
        <v>0</v>
      </c>
      <c r="O10" s="193">
        <f>SUM($F$9:O9)</f>
        <v>0</v>
      </c>
      <c r="P10" s="193">
        <f>SUM($F$9:P9)</f>
        <v>0</v>
      </c>
      <c r="Q10" s="193">
        <f>SUM($F$9:Q9)</f>
        <v>0</v>
      </c>
      <c r="R10" s="193">
        <f>SUM($F$9:R9)</f>
        <v>0</v>
      </c>
      <c r="S10" s="193">
        <f>SUM($F$9:S9)</f>
        <v>0</v>
      </c>
      <c r="T10" s="193">
        <f>SUM($F$9:T9)</f>
        <v>0</v>
      </c>
      <c r="U10" s="193">
        <f>SUM($F$9:U9)</f>
        <v>0</v>
      </c>
      <c r="V10" s="193">
        <f>SUM($F$9:V9)</f>
        <v>0</v>
      </c>
      <c r="W10" s="193">
        <f>SUM($F$9:W9)</f>
        <v>0</v>
      </c>
      <c r="X10" s="193">
        <f>SUM($F$9:X9)</f>
        <v>0</v>
      </c>
      <c r="Y10" s="193">
        <f>SUM($F$9:Y9)</f>
        <v>0</v>
      </c>
      <c r="Z10" s="193">
        <f>SUM($F$9:Z9)</f>
        <v>0</v>
      </c>
      <c r="AA10" s="193">
        <f>SUM($F$9:AA9)</f>
        <v>0</v>
      </c>
      <c r="AB10" s="193">
        <f>SUM($F$9:AB9)</f>
        <v>0</v>
      </c>
      <c r="AC10" s="193">
        <f>SUM($F$9:AC9)</f>
        <v>0</v>
      </c>
      <c r="AD10" s="193">
        <f>SUM($F$9:AD9)</f>
        <v>0</v>
      </c>
      <c r="AE10" s="173">
        <f>'Input Kosten Grundlagen'!D37/'Annahmen u Setzungen Grundlagen'!$D$25</f>
        <v>0</v>
      </c>
      <c r="AF10" s="173">
        <f>'Input Kosten Grundlagen'!D38/'Annahmen u Setzungen Grundlagen'!$D$25</f>
        <v>0</v>
      </c>
      <c r="AG10" s="173">
        <f>'Input Kosten Grundlagen'!D39/'Annahmen u Setzungen Grundlagen'!$D$25</f>
        <v>0</v>
      </c>
      <c r="AH10" s="173">
        <f>'Input Kosten Grundlagen'!D40/'Annahmen u Setzungen Grundlagen'!$D$25</f>
        <v>0</v>
      </c>
      <c r="AI10" s="173">
        <f>'Input Kosten Grundlagen'!D41/'Annahmen u Setzungen Grundlagen'!$D$25</f>
        <v>0</v>
      </c>
    </row>
    <row r="11" spans="1:43" ht="13" x14ac:dyDescent="0.3">
      <c r="C11" s="170"/>
      <c r="D11" s="194"/>
      <c r="E11" s="194"/>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6">
        <f>'Input Dritt Grundlagen'!D44/'Annahmen u Setzungen Grundlagen'!$D$25</f>
        <v>0</v>
      </c>
      <c r="AF11" s="173">
        <f>'Input Dritt Grundlagen'!D45/'Annahmen u Setzungen Grundlagen'!$D$25</f>
        <v>0</v>
      </c>
      <c r="AG11" s="173">
        <f>'Input Dritt Grundlagen'!D46/'Annahmen u Setzungen Grundlagen'!$D$25</f>
        <v>0</v>
      </c>
      <c r="AH11" s="173">
        <f>'Input Dritt Grundlagen'!D47/'Annahmen u Setzungen Grundlagen'!$D$25</f>
        <v>0</v>
      </c>
      <c r="AI11" s="173">
        <f>'Input Dritt Grundlagen'!D48/'Annahmen u Setzungen Grundlagen'!$D$25</f>
        <v>0</v>
      </c>
    </row>
    <row r="12" spans="1:43" ht="13" x14ac:dyDescent="0.3">
      <c r="A12" s="10"/>
      <c r="C12" s="174" t="s">
        <v>382</v>
      </c>
      <c r="D12" s="170"/>
      <c r="E12" s="171"/>
      <c r="F12" s="168">
        <f>F9*(1-'Annahmen u Setzungen Grundlagen'!$D$194/100)*'Annahmen u Setzungen Grundlagen'!$D$196</f>
        <v>0</v>
      </c>
      <c r="G12" s="168">
        <f>G9*(1-'Annahmen u Setzungen Grundlagen'!$D$194/100)*'Annahmen u Setzungen Grundlagen'!$D$196</f>
        <v>0</v>
      </c>
      <c r="H12" s="168">
        <f>H9*(1-'Annahmen u Setzungen Grundlagen'!$D$194/100)*'Annahmen u Setzungen Grundlagen'!$D$196</f>
        <v>0</v>
      </c>
      <c r="I12" s="168">
        <f>I9*(1-'Annahmen u Setzungen Grundlagen'!$D$194/100)*'Annahmen u Setzungen Grundlagen'!$D$196</f>
        <v>0</v>
      </c>
      <c r="J12" s="168">
        <f>J9*(1-'Annahmen u Setzungen Grundlagen'!$D$194/100)*'Annahmen u Setzungen Grundlagen'!$D$196</f>
        <v>0</v>
      </c>
      <c r="K12" s="168">
        <f>K9*(1-'Annahmen u Setzungen Grundlagen'!$D$194/100)*'Annahmen u Setzungen Grundlagen'!$D$196</f>
        <v>0</v>
      </c>
      <c r="L12" s="168">
        <f>L9*(1-'Annahmen u Setzungen Grundlagen'!$D$194/100)*'Annahmen u Setzungen Grundlagen'!$D$196</f>
        <v>0</v>
      </c>
      <c r="M12" s="168">
        <f>M9*(1-'Annahmen u Setzungen Grundlagen'!$D$194/100)*'Annahmen u Setzungen Grundlagen'!$D$196</f>
        <v>0</v>
      </c>
      <c r="N12" s="168">
        <f>N9*(1-'Annahmen u Setzungen Grundlagen'!$D$194/100)*'Annahmen u Setzungen Grundlagen'!$D$196</f>
        <v>0</v>
      </c>
      <c r="O12" s="168">
        <f>O9*(1-'Annahmen u Setzungen Grundlagen'!$D$194/100)*'Annahmen u Setzungen Grundlagen'!$D$196</f>
        <v>0</v>
      </c>
      <c r="P12" s="168">
        <f>P9*(1-'Annahmen u Setzungen Grundlagen'!$D$194/100)*'Annahmen u Setzungen Grundlagen'!$D$196</f>
        <v>0</v>
      </c>
      <c r="Q12" s="168">
        <f>Q9*(1-'Annahmen u Setzungen Grundlagen'!$D$194/100)*'Annahmen u Setzungen Grundlagen'!$D$196</f>
        <v>0</v>
      </c>
      <c r="R12" s="168">
        <f>R9*(1-'Annahmen u Setzungen Grundlagen'!$D$194/100)*'Annahmen u Setzungen Grundlagen'!$D$196</f>
        <v>0</v>
      </c>
      <c r="S12" s="168">
        <f>S9*(1-'Annahmen u Setzungen Grundlagen'!$D$194/100)*'Annahmen u Setzungen Grundlagen'!$D$196</f>
        <v>0</v>
      </c>
      <c r="T12" s="168">
        <f>T9*(1-'Annahmen u Setzungen Grundlagen'!$D$194/100)*'Annahmen u Setzungen Grundlagen'!$D$196</f>
        <v>0</v>
      </c>
      <c r="U12" s="168">
        <f>U9*(1-'Annahmen u Setzungen Grundlagen'!$D$194/100)*'Annahmen u Setzungen Grundlagen'!$D$196</f>
        <v>0</v>
      </c>
      <c r="V12" s="168">
        <f>V9*(1-'Annahmen u Setzungen Grundlagen'!$D$194/100)*'Annahmen u Setzungen Grundlagen'!$D$196</f>
        <v>0</v>
      </c>
      <c r="W12" s="168">
        <f>W9*(1-'Annahmen u Setzungen Grundlagen'!$D$194/100)*'Annahmen u Setzungen Grundlagen'!$D$196</f>
        <v>0</v>
      </c>
      <c r="X12" s="168">
        <f>X9*(1-'Annahmen u Setzungen Grundlagen'!$D$194/100)*'Annahmen u Setzungen Grundlagen'!$D$196</f>
        <v>0</v>
      </c>
      <c r="Y12" s="168">
        <f>Y9*(1-'Annahmen u Setzungen Grundlagen'!$D$194/100)*'Annahmen u Setzungen Grundlagen'!$D$196</f>
        <v>0</v>
      </c>
      <c r="Z12" s="168">
        <f>Z9*(1-'Annahmen u Setzungen Grundlagen'!$D$194/100)*'Annahmen u Setzungen Grundlagen'!$D$196</f>
        <v>0</v>
      </c>
      <c r="AA12" s="168">
        <f>AA9*(1-'Annahmen u Setzungen Grundlagen'!$D$194/100)*'Annahmen u Setzungen Grundlagen'!$D$196</f>
        <v>0</v>
      </c>
      <c r="AB12" s="168">
        <f>AB9*(1-'Annahmen u Setzungen Grundlagen'!$D$194/100)*'Annahmen u Setzungen Grundlagen'!$D$196</f>
        <v>0</v>
      </c>
      <c r="AC12" s="168">
        <f>AC9*(1-'Annahmen u Setzungen Grundlagen'!$D$194/100)*'Annahmen u Setzungen Grundlagen'!$D$196</f>
        <v>0</v>
      </c>
      <c r="AD12" s="168">
        <f>AD9*(1-'Annahmen u Setzungen Grundlagen'!$D$194/100)*'Annahmen u Setzungen Grundlagen'!$D$196</f>
        <v>0</v>
      </c>
    </row>
    <row r="13" spans="1:43" ht="13" hidden="1" x14ac:dyDescent="0.3">
      <c r="C13" s="170"/>
      <c r="D13" s="170" t="s">
        <v>383</v>
      </c>
      <c r="E13" s="171"/>
      <c r="F13" s="173">
        <f>SUM($F$12:F12)</f>
        <v>0</v>
      </c>
      <c r="G13" s="173">
        <f>SUM($F$12:G12)</f>
        <v>0</v>
      </c>
      <c r="H13" s="173">
        <f>SUM($F$12:H12)</f>
        <v>0</v>
      </c>
      <c r="I13" s="173">
        <f>SUM($F$12:I12)</f>
        <v>0</v>
      </c>
      <c r="J13" s="173">
        <f>SUM($F$12:J12)</f>
        <v>0</v>
      </c>
      <c r="K13" s="173">
        <f>SUM($F$12:K12)</f>
        <v>0</v>
      </c>
      <c r="L13" s="173">
        <f>SUM($F$12:L12)</f>
        <v>0</v>
      </c>
      <c r="M13" s="173">
        <f>SUM($F$12:M12)</f>
        <v>0</v>
      </c>
      <c r="N13" s="173">
        <f>SUM($F$12:N12)</f>
        <v>0</v>
      </c>
      <c r="O13" s="173">
        <f>SUM($F$12:O12)</f>
        <v>0</v>
      </c>
      <c r="P13" s="173">
        <f>SUM($F$12:P12)</f>
        <v>0</v>
      </c>
      <c r="Q13" s="173">
        <f>SUM($F$12:Q12)</f>
        <v>0</v>
      </c>
      <c r="R13" s="173">
        <f>SUM($F$12:R12)</f>
        <v>0</v>
      </c>
      <c r="S13" s="173">
        <f>SUM($F$12:S12)</f>
        <v>0</v>
      </c>
      <c r="T13" s="173">
        <f>SUM($F$12:T12)</f>
        <v>0</v>
      </c>
      <c r="U13" s="173">
        <f>SUM($F$12:U12)</f>
        <v>0</v>
      </c>
      <c r="V13" s="173">
        <f>SUM($F$12:V12)</f>
        <v>0</v>
      </c>
      <c r="W13" s="173">
        <f>SUM($F$12:W12)</f>
        <v>0</v>
      </c>
      <c r="X13" s="173">
        <f>SUM($F$12:X12)</f>
        <v>0</v>
      </c>
      <c r="Y13" s="173">
        <f>SUM($F$12:Y12)</f>
        <v>0</v>
      </c>
      <c r="Z13" s="173">
        <f>SUM($F$12:Z12)</f>
        <v>0</v>
      </c>
      <c r="AA13" s="173">
        <f>SUM($F$12:AA12)</f>
        <v>0</v>
      </c>
      <c r="AB13" s="173">
        <f>SUM($F$12:AB12)</f>
        <v>0</v>
      </c>
      <c r="AC13" s="173">
        <f>SUM($F$12:AC12)</f>
        <v>0</v>
      </c>
      <c r="AD13" s="173">
        <f>SUM($F$12:AD12)</f>
        <v>0</v>
      </c>
      <c r="AE13" s="173">
        <f>SUM($F$12:AE12)</f>
        <v>0</v>
      </c>
      <c r="AF13" s="173">
        <f>SUM($F$12:AF12)</f>
        <v>0</v>
      </c>
      <c r="AG13" s="173">
        <f>SUM($F$12:AG12)</f>
        <v>0</v>
      </c>
      <c r="AH13" s="173">
        <f>SUM($F$12:AH12)</f>
        <v>0</v>
      </c>
      <c r="AI13" s="173">
        <f>SUM($F$12:AI12)</f>
        <v>0</v>
      </c>
      <c r="AJ13" s="173">
        <f>SUM($F$12:AJ12)</f>
        <v>0</v>
      </c>
      <c r="AK13" s="177"/>
      <c r="AL13" s="177"/>
      <c r="AM13" s="177"/>
      <c r="AN13" s="177"/>
      <c r="AO13" s="177"/>
      <c r="AP13" s="177"/>
      <c r="AQ13" s="177"/>
    </row>
    <row r="14" spans="1:43" ht="13" x14ac:dyDescent="0.3">
      <c r="C14" s="80"/>
      <c r="D14" s="18"/>
      <c r="E14" s="18"/>
      <c r="F14" s="18"/>
      <c r="G14" s="18"/>
      <c r="H14" s="90"/>
      <c r="I14" s="18"/>
      <c r="J14" s="18"/>
      <c r="K14" s="18"/>
      <c r="L14" s="18"/>
      <c r="M14" s="18"/>
    </row>
    <row r="15" spans="1:43" ht="13" x14ac:dyDescent="0.3">
      <c r="C15" s="399" t="s">
        <v>384</v>
      </c>
      <c r="D15" s="399"/>
      <c r="E15" s="400"/>
      <c r="F15" s="175">
        <f>'ZwischenErgebnisse Grundlagen'!F104</f>
        <v>0</v>
      </c>
      <c r="G15" s="175">
        <f>'ZwischenErgebnisse Grundlagen'!G104</f>
        <v>0</v>
      </c>
      <c r="H15" s="175">
        <f>'ZwischenErgebnisse Grundlagen'!H104</f>
        <v>0</v>
      </c>
      <c r="I15" s="175">
        <f>'ZwischenErgebnisse Grundlagen'!I104</f>
        <v>0</v>
      </c>
      <c r="J15" s="175">
        <f>'ZwischenErgebnisse Grundlagen'!J104</f>
        <v>0</v>
      </c>
      <c r="K15" s="175">
        <f>'ZwischenErgebnisse Grundlagen'!K104</f>
        <v>0</v>
      </c>
      <c r="L15" s="175">
        <f>'ZwischenErgebnisse Grundlagen'!L104</f>
        <v>0</v>
      </c>
      <c r="M15" s="175">
        <f>'ZwischenErgebnisse Grundlagen'!M104</f>
        <v>0</v>
      </c>
      <c r="N15" s="175">
        <f>'ZwischenErgebnisse Grundlagen'!N104</f>
        <v>0</v>
      </c>
      <c r="O15" s="175">
        <f>'ZwischenErgebnisse Grundlagen'!O104</f>
        <v>0</v>
      </c>
      <c r="P15" s="175">
        <f>'ZwischenErgebnisse Grundlagen'!P104</f>
        <v>0</v>
      </c>
      <c r="Q15" s="175">
        <f>'ZwischenErgebnisse Grundlagen'!Q104</f>
        <v>0</v>
      </c>
      <c r="R15" s="175">
        <f>'ZwischenErgebnisse Grundlagen'!R104</f>
        <v>0</v>
      </c>
      <c r="S15" s="175">
        <f>'ZwischenErgebnisse Grundlagen'!S104</f>
        <v>0</v>
      </c>
      <c r="T15" s="175">
        <f>'ZwischenErgebnisse Grundlagen'!T104</f>
        <v>0</v>
      </c>
      <c r="U15" s="175">
        <f>'ZwischenErgebnisse Grundlagen'!U104</f>
        <v>0</v>
      </c>
      <c r="V15" s="175">
        <f>'ZwischenErgebnisse Grundlagen'!V104</f>
        <v>0</v>
      </c>
      <c r="W15" s="175">
        <f>'ZwischenErgebnisse Grundlagen'!W104</f>
        <v>0</v>
      </c>
      <c r="X15" s="175">
        <f>'ZwischenErgebnisse Grundlagen'!X104</f>
        <v>0</v>
      </c>
      <c r="Y15" s="175">
        <f>'ZwischenErgebnisse Grundlagen'!Y104</f>
        <v>0</v>
      </c>
      <c r="Z15" s="175">
        <f>'ZwischenErgebnisse Grundlagen'!Z104</f>
        <v>0</v>
      </c>
      <c r="AA15" s="175">
        <f>'ZwischenErgebnisse Grundlagen'!AA104</f>
        <v>0</v>
      </c>
      <c r="AB15" s="175">
        <f>'ZwischenErgebnisse Grundlagen'!AB104</f>
        <v>0</v>
      </c>
      <c r="AC15" s="175">
        <f>'ZwischenErgebnisse Grundlagen'!AC104</f>
        <v>0</v>
      </c>
      <c r="AD15" s="175">
        <f>'ZwischenErgebnisse Grundlagen'!AD104</f>
        <v>0</v>
      </c>
    </row>
    <row r="16" spans="1:43" ht="13" x14ac:dyDescent="0.3">
      <c r="C16" s="182"/>
      <c r="D16" s="170" t="s">
        <v>385</v>
      </c>
      <c r="E16" s="197"/>
      <c r="F16" s="110">
        <f>SUM($F$15:F15)</f>
        <v>0</v>
      </c>
      <c r="G16" s="110">
        <f>SUM($F$15:G15)</f>
        <v>0</v>
      </c>
      <c r="H16" s="110">
        <f>SUM($F$15:H15)</f>
        <v>0</v>
      </c>
      <c r="I16" s="110">
        <f>SUM($F$15:I15)</f>
        <v>0</v>
      </c>
      <c r="J16" s="110">
        <f>SUM($F$15:J15)</f>
        <v>0</v>
      </c>
      <c r="K16" s="110">
        <f>SUM($F$15:K15)</f>
        <v>0</v>
      </c>
      <c r="L16" s="110">
        <f>SUM($F$15:L15)</f>
        <v>0</v>
      </c>
      <c r="M16" s="110">
        <f>SUM($F$15:M15)</f>
        <v>0</v>
      </c>
      <c r="N16" s="110">
        <f>SUM($F$15:N15)</f>
        <v>0</v>
      </c>
      <c r="O16" s="110">
        <f>SUM($F$15:O15)</f>
        <v>0</v>
      </c>
      <c r="P16" s="110">
        <f>SUM($F$15:P15)</f>
        <v>0</v>
      </c>
      <c r="Q16" s="110">
        <f>SUM($F$15:Q15)</f>
        <v>0</v>
      </c>
      <c r="R16" s="110">
        <f>SUM($F$15:R15)</f>
        <v>0</v>
      </c>
      <c r="S16" s="110">
        <f>SUM($F$15:S15)</f>
        <v>0</v>
      </c>
      <c r="T16" s="110">
        <f>SUM($F$15:T15)</f>
        <v>0</v>
      </c>
      <c r="U16" s="110">
        <f>SUM($F$15:U15)</f>
        <v>0</v>
      </c>
      <c r="V16" s="110">
        <f>SUM($F$15:V15)</f>
        <v>0</v>
      </c>
      <c r="W16" s="110">
        <f>SUM($F$15:W15)</f>
        <v>0</v>
      </c>
      <c r="X16" s="110">
        <f>SUM($F$15:X15)</f>
        <v>0</v>
      </c>
      <c r="Y16" s="110">
        <f>SUM($F$15:Y15)</f>
        <v>0</v>
      </c>
      <c r="Z16" s="110">
        <f>SUM($F$15:Z15)</f>
        <v>0</v>
      </c>
      <c r="AA16" s="110">
        <f>SUM($F$15:AA15)</f>
        <v>0</v>
      </c>
      <c r="AB16" s="110">
        <f>SUM($F$15:AB15)</f>
        <v>0</v>
      </c>
      <c r="AC16" s="110">
        <f>SUM($F$15:AC15)</f>
        <v>0</v>
      </c>
      <c r="AD16" s="110">
        <f>SUM($F$15:AD15)</f>
        <v>0</v>
      </c>
      <c r="AE16" s="110">
        <f>SUM($F$15:AE15)</f>
        <v>0</v>
      </c>
      <c r="AF16" s="110">
        <f>SUM($F$15:AF15)</f>
        <v>0</v>
      </c>
      <c r="AG16" s="110">
        <f>SUM($F$15:AG15)</f>
        <v>0</v>
      </c>
      <c r="AH16" s="110">
        <f>SUM($F$15:AH15)</f>
        <v>0</v>
      </c>
      <c r="AI16" s="110">
        <f>SUM($F$15:AI15)</f>
        <v>0</v>
      </c>
      <c r="AJ16" s="110">
        <f>SUM($F$15:AJ15)</f>
        <v>0</v>
      </c>
    </row>
    <row r="17" spans="3:36" ht="13" x14ac:dyDescent="0.3">
      <c r="C17" s="399" t="s">
        <v>384</v>
      </c>
      <c r="D17" s="399"/>
      <c r="E17" s="400"/>
      <c r="F17" s="175">
        <f>'ZwischenErgebnisse Grundlagen'!F105</f>
        <v>0</v>
      </c>
      <c r="G17" s="175">
        <f>'ZwischenErgebnisse Grundlagen'!G105</f>
        <v>0</v>
      </c>
      <c r="H17" s="175">
        <f>'ZwischenErgebnisse Grundlagen'!H105</f>
        <v>0</v>
      </c>
      <c r="I17" s="175">
        <f>'ZwischenErgebnisse Grundlagen'!I105</f>
        <v>0</v>
      </c>
      <c r="J17" s="175">
        <f>'ZwischenErgebnisse Grundlagen'!J105</f>
        <v>0</v>
      </c>
      <c r="K17" s="175">
        <f>'ZwischenErgebnisse Grundlagen'!K105</f>
        <v>0</v>
      </c>
      <c r="L17" s="175">
        <f>'ZwischenErgebnisse Grundlagen'!L105</f>
        <v>0</v>
      </c>
      <c r="M17" s="175">
        <f>'ZwischenErgebnisse Grundlagen'!M105</f>
        <v>0</v>
      </c>
      <c r="N17" s="175">
        <f>'ZwischenErgebnisse Grundlagen'!N105</f>
        <v>0</v>
      </c>
      <c r="O17" s="175">
        <f>'ZwischenErgebnisse Grundlagen'!O105</f>
        <v>0</v>
      </c>
      <c r="P17" s="175">
        <f>'ZwischenErgebnisse Grundlagen'!P105</f>
        <v>0</v>
      </c>
      <c r="Q17" s="175">
        <f>'ZwischenErgebnisse Grundlagen'!Q105</f>
        <v>0</v>
      </c>
      <c r="R17" s="175">
        <f>'ZwischenErgebnisse Grundlagen'!R105</f>
        <v>0</v>
      </c>
      <c r="S17" s="175">
        <f>'ZwischenErgebnisse Grundlagen'!S105</f>
        <v>0</v>
      </c>
      <c r="T17" s="175">
        <f>'ZwischenErgebnisse Grundlagen'!T105</f>
        <v>0</v>
      </c>
      <c r="U17" s="175">
        <f>'ZwischenErgebnisse Grundlagen'!U105</f>
        <v>0</v>
      </c>
      <c r="V17" s="175">
        <f>'ZwischenErgebnisse Grundlagen'!V105</f>
        <v>0</v>
      </c>
      <c r="W17" s="175">
        <f>'ZwischenErgebnisse Grundlagen'!W105</f>
        <v>0</v>
      </c>
      <c r="X17" s="175">
        <f>'ZwischenErgebnisse Grundlagen'!X105</f>
        <v>0</v>
      </c>
      <c r="Y17" s="175">
        <f>'ZwischenErgebnisse Grundlagen'!Y105</f>
        <v>0</v>
      </c>
      <c r="Z17" s="175">
        <f>'ZwischenErgebnisse Grundlagen'!Z105</f>
        <v>0</v>
      </c>
      <c r="AA17" s="175">
        <f>'ZwischenErgebnisse Grundlagen'!AA105</f>
        <v>0</v>
      </c>
      <c r="AB17" s="175">
        <f>'ZwischenErgebnisse Grundlagen'!AB105</f>
        <v>0</v>
      </c>
      <c r="AC17" s="175">
        <f>'ZwischenErgebnisse Grundlagen'!AC105</f>
        <v>0</v>
      </c>
      <c r="AD17" s="175">
        <f>'ZwischenErgebnisse Grundlagen'!AD105</f>
        <v>0</v>
      </c>
    </row>
    <row r="18" spans="3:36" ht="13" x14ac:dyDescent="0.3">
      <c r="C18" s="182"/>
      <c r="D18" s="170" t="s">
        <v>385</v>
      </c>
      <c r="E18" s="197"/>
      <c r="F18" s="110">
        <f>SUM($F$17:F17)</f>
        <v>0</v>
      </c>
      <c r="G18" s="110">
        <f>SUM($F$17:G17)</f>
        <v>0</v>
      </c>
      <c r="H18" s="110">
        <f>SUM($F$17:H17)</f>
        <v>0</v>
      </c>
      <c r="I18" s="110">
        <f>SUM($F$17:I17)</f>
        <v>0</v>
      </c>
      <c r="J18" s="110">
        <f>SUM($F$17:J17)</f>
        <v>0</v>
      </c>
      <c r="K18" s="110">
        <f>SUM($F$17:K17)</f>
        <v>0</v>
      </c>
      <c r="L18" s="110">
        <f>SUM($F$17:L17)</f>
        <v>0</v>
      </c>
      <c r="M18" s="110">
        <f>SUM($F$17:M17)</f>
        <v>0</v>
      </c>
      <c r="N18" s="110">
        <f>SUM($F$17:N17)</f>
        <v>0</v>
      </c>
      <c r="O18" s="110">
        <f>SUM($F$17:O17)</f>
        <v>0</v>
      </c>
      <c r="P18" s="110">
        <f>SUM($F$17:P17)</f>
        <v>0</v>
      </c>
      <c r="Q18" s="110">
        <f>SUM($F$17:Q17)</f>
        <v>0</v>
      </c>
      <c r="R18" s="110">
        <f>SUM($F$17:R17)</f>
        <v>0</v>
      </c>
      <c r="S18" s="110">
        <f>SUM($F$17:S17)</f>
        <v>0</v>
      </c>
      <c r="T18" s="110">
        <f>SUM($F$17:T17)</f>
        <v>0</v>
      </c>
      <c r="U18" s="110">
        <f>SUM($F$17:U17)</f>
        <v>0</v>
      </c>
      <c r="V18" s="110">
        <f>SUM($F$17:V17)</f>
        <v>0</v>
      </c>
      <c r="W18" s="110">
        <f>SUM($F$17:W17)</f>
        <v>0</v>
      </c>
      <c r="X18" s="110">
        <f>SUM($F$17:X17)</f>
        <v>0</v>
      </c>
      <c r="Y18" s="110">
        <f>SUM($F$17:Y17)</f>
        <v>0</v>
      </c>
      <c r="Z18" s="110">
        <f>SUM($F$17:Z17)</f>
        <v>0</v>
      </c>
      <c r="AA18" s="110">
        <f>SUM($F$17:AA17)</f>
        <v>0</v>
      </c>
      <c r="AB18" s="110">
        <f>SUM($F$17:AB17)</f>
        <v>0</v>
      </c>
      <c r="AC18" s="110">
        <f>SUM($F$17:AC17)</f>
        <v>0</v>
      </c>
      <c r="AD18" s="110">
        <f>SUM($F$17:AD17)</f>
        <v>0</v>
      </c>
      <c r="AE18" s="110">
        <f>SUM($F$15:AE17)</f>
        <v>0</v>
      </c>
      <c r="AF18" s="110">
        <f>SUM($F$15:AF17)</f>
        <v>0</v>
      </c>
      <c r="AG18" s="110">
        <f>SUM($F$15:AG17)</f>
        <v>0</v>
      </c>
      <c r="AH18" s="110">
        <f>SUM($F$15:AH17)</f>
        <v>0</v>
      </c>
      <c r="AI18" s="110">
        <f>SUM($F$15:AI17)</f>
        <v>0</v>
      </c>
      <c r="AJ18" s="110">
        <f>SUM($F$15:AJ17)</f>
        <v>0</v>
      </c>
    </row>
    <row r="19" spans="3:36" x14ac:dyDescent="0.25">
      <c r="C19" s="399" t="s">
        <v>386</v>
      </c>
      <c r="D19" s="399"/>
      <c r="E19" s="399"/>
    </row>
    <row r="20" spans="3:36" x14ac:dyDescent="0.25">
      <c r="C20" s="399"/>
      <c r="D20" s="399"/>
      <c r="E20" s="399"/>
    </row>
    <row r="21" spans="3:36" x14ac:dyDescent="0.25">
      <c r="C21" s="399"/>
      <c r="D21" s="399"/>
      <c r="E21" s="399"/>
      <c r="F21" s="176">
        <f>'ZwischenErgebnisse Grundlagen'!F108</f>
        <v>0</v>
      </c>
      <c r="G21" s="176">
        <f>'ZwischenErgebnisse Grundlagen'!G108</f>
        <v>0</v>
      </c>
      <c r="H21" s="176">
        <f>'ZwischenErgebnisse Grundlagen'!H108</f>
        <v>0</v>
      </c>
      <c r="I21" s="176">
        <f>'ZwischenErgebnisse Grundlagen'!I108</f>
        <v>0</v>
      </c>
      <c r="J21" s="176">
        <f>'ZwischenErgebnisse Grundlagen'!J108</f>
        <v>0</v>
      </c>
      <c r="K21" s="176">
        <f>'ZwischenErgebnisse Grundlagen'!K108</f>
        <v>0</v>
      </c>
      <c r="L21" s="176">
        <f>'ZwischenErgebnisse Grundlagen'!L108</f>
        <v>0</v>
      </c>
      <c r="M21" s="176">
        <f>'ZwischenErgebnisse Grundlagen'!M108</f>
        <v>0</v>
      </c>
      <c r="N21" s="176">
        <f>'ZwischenErgebnisse Grundlagen'!N108</f>
        <v>0</v>
      </c>
      <c r="O21" s="176">
        <f>'ZwischenErgebnisse Grundlagen'!O108</f>
        <v>0</v>
      </c>
      <c r="P21" s="176">
        <f>'ZwischenErgebnisse Grundlagen'!P108</f>
        <v>0</v>
      </c>
      <c r="Q21" s="176">
        <f>'ZwischenErgebnisse Grundlagen'!Q108</f>
        <v>0</v>
      </c>
      <c r="R21" s="176">
        <f>'ZwischenErgebnisse Grundlagen'!R108</f>
        <v>0</v>
      </c>
      <c r="S21" s="176">
        <f>'ZwischenErgebnisse Grundlagen'!S108</f>
        <v>0</v>
      </c>
      <c r="T21" s="176">
        <f>'ZwischenErgebnisse Grundlagen'!T108</f>
        <v>0</v>
      </c>
      <c r="U21" s="176">
        <f>'ZwischenErgebnisse Grundlagen'!U108</f>
        <v>0</v>
      </c>
      <c r="V21" s="176">
        <f>'ZwischenErgebnisse Grundlagen'!V108</f>
        <v>0</v>
      </c>
      <c r="W21" s="176">
        <f>'ZwischenErgebnisse Grundlagen'!W108</f>
        <v>0</v>
      </c>
      <c r="X21" s="176">
        <f>'ZwischenErgebnisse Grundlagen'!X108</f>
        <v>0</v>
      </c>
      <c r="Y21" s="176">
        <f>'ZwischenErgebnisse Grundlagen'!Y108</f>
        <v>0</v>
      </c>
      <c r="Z21" s="176">
        <f>'ZwischenErgebnisse Grundlagen'!Z108</f>
        <v>0</v>
      </c>
      <c r="AA21" s="176">
        <f>'ZwischenErgebnisse Grundlagen'!AA108</f>
        <v>0</v>
      </c>
      <c r="AB21" s="176">
        <f>'ZwischenErgebnisse Grundlagen'!AB108</f>
        <v>0</v>
      </c>
      <c r="AC21" s="176">
        <f>'ZwischenErgebnisse Grundlagen'!AC108</f>
        <v>0</v>
      </c>
      <c r="AD21" s="176">
        <f>'ZwischenErgebnisse Grundlagen'!AD108</f>
        <v>0</v>
      </c>
    </row>
    <row r="22" spans="3:36" x14ac:dyDescent="0.25">
      <c r="D22" s="1" t="s">
        <v>374</v>
      </c>
      <c r="F22" s="176">
        <f>'ZwischenErgebnisse Grundlagen'!F109</f>
        <v>0</v>
      </c>
      <c r="G22" s="176">
        <f>'ZwischenErgebnisse Grundlagen'!G109</f>
        <v>0</v>
      </c>
      <c r="H22" s="176">
        <f>'ZwischenErgebnisse Grundlagen'!H109</f>
        <v>0</v>
      </c>
      <c r="I22" s="176">
        <f>'ZwischenErgebnisse Grundlagen'!I109</f>
        <v>0</v>
      </c>
      <c r="J22" s="176">
        <f>'ZwischenErgebnisse Grundlagen'!J109</f>
        <v>0</v>
      </c>
      <c r="K22" s="176">
        <f>'ZwischenErgebnisse Grundlagen'!K109</f>
        <v>0</v>
      </c>
      <c r="L22" s="176">
        <f>'ZwischenErgebnisse Grundlagen'!L109</f>
        <v>0</v>
      </c>
      <c r="M22" s="176">
        <f>'ZwischenErgebnisse Grundlagen'!M109</f>
        <v>0</v>
      </c>
      <c r="N22" s="176">
        <f>'ZwischenErgebnisse Grundlagen'!N109</f>
        <v>0</v>
      </c>
      <c r="O22" s="176">
        <f>'ZwischenErgebnisse Grundlagen'!O109</f>
        <v>0</v>
      </c>
      <c r="P22" s="176">
        <f>'ZwischenErgebnisse Grundlagen'!P109</f>
        <v>0</v>
      </c>
      <c r="Q22" s="176">
        <f>'ZwischenErgebnisse Grundlagen'!Q109</f>
        <v>0</v>
      </c>
      <c r="R22" s="176">
        <f>'ZwischenErgebnisse Grundlagen'!R109</f>
        <v>0</v>
      </c>
      <c r="S22" s="176">
        <f>'ZwischenErgebnisse Grundlagen'!S109</f>
        <v>0</v>
      </c>
      <c r="T22" s="176">
        <f>'ZwischenErgebnisse Grundlagen'!T109</f>
        <v>0</v>
      </c>
      <c r="U22" s="176">
        <f>'ZwischenErgebnisse Grundlagen'!U109</f>
        <v>0</v>
      </c>
      <c r="V22" s="176">
        <f>'ZwischenErgebnisse Grundlagen'!V109</f>
        <v>0</v>
      </c>
      <c r="W22" s="176">
        <f>'ZwischenErgebnisse Grundlagen'!W109</f>
        <v>0</v>
      </c>
      <c r="X22" s="176">
        <f>'ZwischenErgebnisse Grundlagen'!X109</f>
        <v>0</v>
      </c>
      <c r="Y22" s="176">
        <f>'ZwischenErgebnisse Grundlagen'!Y109</f>
        <v>0</v>
      </c>
      <c r="Z22" s="176">
        <f>'ZwischenErgebnisse Grundlagen'!Z109</f>
        <v>0</v>
      </c>
      <c r="AA22" s="176">
        <f>'ZwischenErgebnisse Grundlagen'!AA109</f>
        <v>0</v>
      </c>
      <c r="AB22" s="176">
        <f>'ZwischenErgebnisse Grundlagen'!AB109</f>
        <v>0</v>
      </c>
      <c r="AC22" s="176">
        <f>'ZwischenErgebnisse Grundlagen'!AC109</f>
        <v>0</v>
      </c>
      <c r="AD22" s="176">
        <f>'ZwischenErgebnisse Grundlagen'!AD109</f>
        <v>0</v>
      </c>
    </row>
    <row r="23" spans="3:36" ht="13" x14ac:dyDescent="0.3">
      <c r="D23" s="1" t="s">
        <v>375</v>
      </c>
      <c r="F23" s="178">
        <f>'ZwischenErgebnisse Grundlagen'!F110</f>
        <v>0</v>
      </c>
      <c r="G23" s="178">
        <f>'ZwischenErgebnisse Grundlagen'!G110</f>
        <v>0</v>
      </c>
      <c r="H23" s="178">
        <f>'ZwischenErgebnisse Grundlagen'!H110</f>
        <v>0</v>
      </c>
      <c r="I23" s="178">
        <f>'ZwischenErgebnisse Grundlagen'!I110</f>
        <v>0</v>
      </c>
      <c r="J23" s="178">
        <f>'ZwischenErgebnisse Grundlagen'!J110</f>
        <v>0</v>
      </c>
      <c r="K23" s="178">
        <f>'ZwischenErgebnisse Grundlagen'!K110</f>
        <v>0</v>
      </c>
      <c r="L23" s="178">
        <f>'ZwischenErgebnisse Grundlagen'!L110</f>
        <v>0</v>
      </c>
      <c r="M23" s="178">
        <f>'ZwischenErgebnisse Grundlagen'!M110</f>
        <v>0</v>
      </c>
      <c r="N23" s="178">
        <f>'ZwischenErgebnisse Grundlagen'!N110</f>
        <v>0</v>
      </c>
      <c r="O23" s="178">
        <f>'ZwischenErgebnisse Grundlagen'!O110</f>
        <v>0</v>
      </c>
      <c r="P23" s="178">
        <f>'ZwischenErgebnisse Grundlagen'!P110</f>
        <v>0</v>
      </c>
      <c r="Q23" s="178">
        <f>'ZwischenErgebnisse Grundlagen'!Q110</f>
        <v>0</v>
      </c>
      <c r="R23" s="178">
        <f>'ZwischenErgebnisse Grundlagen'!R110</f>
        <v>0</v>
      </c>
      <c r="S23" s="178">
        <f>'ZwischenErgebnisse Grundlagen'!S110</f>
        <v>0</v>
      </c>
      <c r="T23" s="178">
        <f>'ZwischenErgebnisse Grundlagen'!T110</f>
        <v>0</v>
      </c>
      <c r="U23" s="178">
        <f>'ZwischenErgebnisse Grundlagen'!U110</f>
        <v>0</v>
      </c>
      <c r="V23" s="178">
        <f>'ZwischenErgebnisse Grundlagen'!V110</f>
        <v>0</v>
      </c>
      <c r="W23" s="178">
        <f>'ZwischenErgebnisse Grundlagen'!W110</f>
        <v>0</v>
      </c>
      <c r="X23" s="178">
        <f>'ZwischenErgebnisse Grundlagen'!X110</f>
        <v>0</v>
      </c>
      <c r="Y23" s="178">
        <f>'ZwischenErgebnisse Grundlagen'!Y110</f>
        <v>0</v>
      </c>
      <c r="Z23" s="178">
        <f>'ZwischenErgebnisse Grundlagen'!Z110</f>
        <v>0</v>
      </c>
      <c r="AA23" s="178">
        <f>'ZwischenErgebnisse Grundlagen'!AA110</f>
        <v>0</v>
      </c>
      <c r="AB23" s="178">
        <f>'ZwischenErgebnisse Grundlagen'!AB110</f>
        <v>0</v>
      </c>
      <c r="AC23" s="178">
        <f>'ZwischenErgebnisse Grundlagen'!AC110</f>
        <v>0</v>
      </c>
      <c r="AD23" s="178">
        <f>'ZwischenErgebnisse Grundlagen'!AD110</f>
        <v>0</v>
      </c>
    </row>
    <row r="24" spans="3:36" ht="13" x14ac:dyDescent="0.3">
      <c r="D24" s="1" t="s">
        <v>376</v>
      </c>
      <c r="F24" s="178">
        <f>'ZwischenErgebnisse Grundlagen'!F111</f>
        <v>0</v>
      </c>
      <c r="G24" s="178">
        <f>'ZwischenErgebnisse Grundlagen'!G111</f>
        <v>0</v>
      </c>
      <c r="H24" s="178">
        <f>'ZwischenErgebnisse Grundlagen'!H111</f>
        <v>0</v>
      </c>
      <c r="I24" s="178">
        <f>'ZwischenErgebnisse Grundlagen'!I111</f>
        <v>0</v>
      </c>
      <c r="J24" s="178">
        <f>'ZwischenErgebnisse Grundlagen'!J111</f>
        <v>0</v>
      </c>
      <c r="K24" s="178">
        <f>'ZwischenErgebnisse Grundlagen'!K111</f>
        <v>0</v>
      </c>
      <c r="L24" s="178">
        <f>'ZwischenErgebnisse Grundlagen'!L111</f>
        <v>0</v>
      </c>
      <c r="M24" s="178">
        <f>'ZwischenErgebnisse Grundlagen'!M111</f>
        <v>0</v>
      </c>
      <c r="N24" s="178">
        <f>'ZwischenErgebnisse Grundlagen'!N111</f>
        <v>0</v>
      </c>
      <c r="O24" s="178">
        <f>'ZwischenErgebnisse Grundlagen'!O111</f>
        <v>0</v>
      </c>
      <c r="P24" s="178">
        <f>'ZwischenErgebnisse Grundlagen'!P111</f>
        <v>0</v>
      </c>
      <c r="Q24" s="178">
        <f>'ZwischenErgebnisse Grundlagen'!Q111</f>
        <v>0</v>
      </c>
      <c r="R24" s="178">
        <f>'ZwischenErgebnisse Grundlagen'!R111</f>
        <v>0</v>
      </c>
      <c r="S24" s="178">
        <f>'ZwischenErgebnisse Grundlagen'!S111</f>
        <v>0</v>
      </c>
      <c r="T24" s="178">
        <f>'ZwischenErgebnisse Grundlagen'!T111</f>
        <v>0</v>
      </c>
      <c r="U24" s="178">
        <f>'ZwischenErgebnisse Grundlagen'!U111</f>
        <v>0</v>
      </c>
      <c r="V24" s="178">
        <f>'ZwischenErgebnisse Grundlagen'!V111</f>
        <v>0</v>
      </c>
      <c r="W24" s="178">
        <f>'ZwischenErgebnisse Grundlagen'!W111</f>
        <v>0</v>
      </c>
      <c r="X24" s="178">
        <f>'ZwischenErgebnisse Grundlagen'!X111</f>
        <v>0</v>
      </c>
      <c r="Y24" s="178">
        <f>'ZwischenErgebnisse Grundlagen'!Y111</f>
        <v>0</v>
      </c>
      <c r="Z24" s="178">
        <f>'ZwischenErgebnisse Grundlagen'!Z111</f>
        <v>0</v>
      </c>
      <c r="AA24" s="178">
        <f>'ZwischenErgebnisse Grundlagen'!AA111</f>
        <v>0</v>
      </c>
      <c r="AB24" s="178">
        <f>'ZwischenErgebnisse Grundlagen'!AB111</f>
        <v>0</v>
      </c>
      <c r="AC24" s="178">
        <f>'ZwischenErgebnisse Grundlagen'!AC111</f>
        <v>0</v>
      </c>
      <c r="AD24" s="178">
        <f>'ZwischenErgebnisse Grundlagen'!AD111</f>
        <v>0</v>
      </c>
    </row>
    <row r="25" spans="3:36" ht="13" x14ac:dyDescent="0.3">
      <c r="D25" s="1" t="s">
        <v>387</v>
      </c>
      <c r="F25" s="178">
        <f>SUM($F$24:F24)</f>
        <v>0</v>
      </c>
      <c r="G25" s="178">
        <f>SUM($F$24:G24)</f>
        <v>0</v>
      </c>
      <c r="H25" s="178">
        <f>SUM($F$24:H24)</f>
        <v>0</v>
      </c>
      <c r="I25" s="178">
        <f>SUM($F$24:I24)</f>
        <v>0</v>
      </c>
      <c r="J25" s="178">
        <f>SUM($F$24:J24)</f>
        <v>0</v>
      </c>
      <c r="K25" s="178">
        <f>SUM($F$24:K24)</f>
        <v>0</v>
      </c>
      <c r="L25" s="178">
        <f>SUM($F$24:L24)</f>
        <v>0</v>
      </c>
      <c r="M25" s="178">
        <f>SUM($F$24:M24)</f>
        <v>0</v>
      </c>
      <c r="N25" s="178">
        <f>SUM($F$24:N24)</f>
        <v>0</v>
      </c>
      <c r="O25" s="178">
        <f>SUM($F$24:O24)</f>
        <v>0</v>
      </c>
      <c r="P25" s="178">
        <f>SUM($F$24:P24)</f>
        <v>0</v>
      </c>
      <c r="Q25" s="178">
        <f>SUM($F$24:Q24)</f>
        <v>0</v>
      </c>
      <c r="R25" s="178">
        <f>SUM($F$24:R24)</f>
        <v>0</v>
      </c>
      <c r="S25" s="178">
        <f>SUM($F$24:S24)</f>
        <v>0</v>
      </c>
      <c r="T25" s="178">
        <f>SUM($F$24:T24)</f>
        <v>0</v>
      </c>
      <c r="U25" s="178">
        <f>SUM($F$24:U24)</f>
        <v>0</v>
      </c>
      <c r="V25" s="178">
        <f>SUM($F$24:V24)</f>
        <v>0</v>
      </c>
      <c r="W25" s="178">
        <f>SUM($F$24:W24)</f>
        <v>0</v>
      </c>
      <c r="X25" s="178">
        <f>SUM($F$24:X24)</f>
        <v>0</v>
      </c>
      <c r="Y25" s="178">
        <f>SUM($F$24:Y24)</f>
        <v>0</v>
      </c>
      <c r="Z25" s="178">
        <f>SUM($F$24:Z24)</f>
        <v>0</v>
      </c>
      <c r="AA25" s="178">
        <f>SUM($F$24:AA24)</f>
        <v>0</v>
      </c>
      <c r="AB25" s="178">
        <f>SUM($F$24:AB24)</f>
        <v>0</v>
      </c>
      <c r="AC25" s="178">
        <f>SUM($F$24:AC24)</f>
        <v>0</v>
      </c>
      <c r="AD25" s="178">
        <f>SUM($F$24:AD24)</f>
        <v>0</v>
      </c>
      <c r="AE25" s="177">
        <f>SUM($F$24:AE24)</f>
        <v>0</v>
      </c>
      <c r="AF25" s="177">
        <f>SUM($F$24:AF24)</f>
        <v>0</v>
      </c>
      <c r="AG25" s="177">
        <f>SUM($F$24:AG24)</f>
        <v>0</v>
      </c>
      <c r="AH25" s="177">
        <f>SUM($F$24:AH24)</f>
        <v>0</v>
      </c>
      <c r="AI25" s="177">
        <f>SUM($F$24:AI24)</f>
        <v>0</v>
      </c>
      <c r="AJ25" s="177">
        <f>SUM($F$24:AJ24)</f>
        <v>0</v>
      </c>
    </row>
    <row r="26" spans="3:36" ht="13" x14ac:dyDescent="0.3">
      <c r="C26" s="80" t="s">
        <v>377</v>
      </c>
      <c r="E26" s="18"/>
      <c r="H26" s="90"/>
      <c r="I26" s="18"/>
      <c r="J26" s="18"/>
      <c r="K26" s="18"/>
      <c r="L26" s="18"/>
      <c r="M26" s="18"/>
    </row>
    <row r="27" spans="3:36" ht="13" x14ac:dyDescent="0.3">
      <c r="C27" s="80" t="s">
        <v>388</v>
      </c>
      <c r="E27" s="18"/>
      <c r="F27" s="176">
        <f>'ZwischenErgebnisse Grundlagen'!F113</f>
        <v>0</v>
      </c>
      <c r="G27" s="176">
        <f>'ZwischenErgebnisse Grundlagen'!G113</f>
        <v>0</v>
      </c>
      <c r="H27" s="176">
        <f>'ZwischenErgebnisse Grundlagen'!H113</f>
        <v>0</v>
      </c>
      <c r="I27" s="176">
        <f>'ZwischenErgebnisse Grundlagen'!I113</f>
        <v>0</v>
      </c>
      <c r="J27" s="176">
        <f>'ZwischenErgebnisse Grundlagen'!J113</f>
        <v>0</v>
      </c>
      <c r="K27" s="176">
        <f>'ZwischenErgebnisse Grundlagen'!K113</f>
        <v>0</v>
      </c>
      <c r="L27" s="176">
        <f>'ZwischenErgebnisse Grundlagen'!L113</f>
        <v>0</v>
      </c>
      <c r="M27" s="176">
        <f>'ZwischenErgebnisse Grundlagen'!M113</f>
        <v>0</v>
      </c>
      <c r="N27" s="176">
        <f>'ZwischenErgebnisse Grundlagen'!N113</f>
        <v>0</v>
      </c>
      <c r="O27" s="176">
        <f>'ZwischenErgebnisse Grundlagen'!O113</f>
        <v>0</v>
      </c>
      <c r="P27" s="176">
        <f>'ZwischenErgebnisse Grundlagen'!P113</f>
        <v>0</v>
      </c>
      <c r="Q27" s="176">
        <f>'ZwischenErgebnisse Grundlagen'!Q113</f>
        <v>0</v>
      </c>
      <c r="R27" s="176">
        <f>'ZwischenErgebnisse Grundlagen'!R113</f>
        <v>0</v>
      </c>
      <c r="S27" s="176">
        <f>'ZwischenErgebnisse Grundlagen'!S113</f>
        <v>0</v>
      </c>
      <c r="T27" s="176">
        <f>'ZwischenErgebnisse Grundlagen'!T113</f>
        <v>0</v>
      </c>
      <c r="U27" s="176">
        <f>'ZwischenErgebnisse Grundlagen'!U113</f>
        <v>0</v>
      </c>
      <c r="V27" s="176">
        <f>'ZwischenErgebnisse Grundlagen'!V113</f>
        <v>0</v>
      </c>
      <c r="W27" s="176">
        <f>'ZwischenErgebnisse Grundlagen'!W113</f>
        <v>0</v>
      </c>
      <c r="X27" s="176">
        <f>'ZwischenErgebnisse Grundlagen'!X113</f>
        <v>0</v>
      </c>
      <c r="Y27" s="176">
        <f>'ZwischenErgebnisse Grundlagen'!Y113</f>
        <v>0</v>
      </c>
      <c r="Z27" s="176">
        <f>'ZwischenErgebnisse Grundlagen'!Z113</f>
        <v>0</v>
      </c>
      <c r="AA27" s="176">
        <f>'ZwischenErgebnisse Grundlagen'!AA113</f>
        <v>0</v>
      </c>
      <c r="AB27" s="176">
        <f>'ZwischenErgebnisse Grundlagen'!AB113</f>
        <v>0</v>
      </c>
      <c r="AC27" s="176">
        <f>'ZwischenErgebnisse Grundlagen'!AC113</f>
        <v>0</v>
      </c>
      <c r="AD27" s="176">
        <f>'ZwischenErgebnisse Grundlagen'!AD113</f>
        <v>0</v>
      </c>
    </row>
    <row r="28" spans="3:36" x14ac:dyDescent="0.25">
      <c r="D28" s="1" t="s">
        <v>374</v>
      </c>
      <c r="F28" s="176">
        <f>'ZwischenErgebnisse Grundlagen'!F114</f>
        <v>0</v>
      </c>
      <c r="G28" s="176">
        <f>'ZwischenErgebnisse Grundlagen'!G114</f>
        <v>0</v>
      </c>
      <c r="H28" s="176">
        <f>'ZwischenErgebnisse Grundlagen'!H114</f>
        <v>0</v>
      </c>
      <c r="I28" s="176">
        <f>'ZwischenErgebnisse Grundlagen'!I114</f>
        <v>0</v>
      </c>
      <c r="J28" s="176">
        <f>'ZwischenErgebnisse Grundlagen'!J114</f>
        <v>0</v>
      </c>
      <c r="K28" s="176">
        <f>'ZwischenErgebnisse Grundlagen'!K114</f>
        <v>0</v>
      </c>
      <c r="L28" s="176">
        <f>'ZwischenErgebnisse Grundlagen'!L114</f>
        <v>0</v>
      </c>
      <c r="M28" s="176">
        <f>'ZwischenErgebnisse Grundlagen'!M114</f>
        <v>0</v>
      </c>
      <c r="N28" s="176">
        <f>'ZwischenErgebnisse Grundlagen'!N114</f>
        <v>0</v>
      </c>
      <c r="O28" s="176">
        <f>'ZwischenErgebnisse Grundlagen'!O114</f>
        <v>0</v>
      </c>
      <c r="P28" s="176">
        <f>'ZwischenErgebnisse Grundlagen'!P114</f>
        <v>0</v>
      </c>
      <c r="Q28" s="176">
        <f>'ZwischenErgebnisse Grundlagen'!Q114</f>
        <v>0</v>
      </c>
      <c r="R28" s="176">
        <f>'ZwischenErgebnisse Grundlagen'!R114</f>
        <v>0</v>
      </c>
      <c r="S28" s="176">
        <f>'ZwischenErgebnisse Grundlagen'!S114</f>
        <v>0</v>
      </c>
      <c r="T28" s="176">
        <f>'ZwischenErgebnisse Grundlagen'!T114</f>
        <v>0</v>
      </c>
      <c r="U28" s="176">
        <f>'ZwischenErgebnisse Grundlagen'!U114</f>
        <v>0</v>
      </c>
      <c r="V28" s="176">
        <f>'ZwischenErgebnisse Grundlagen'!V114</f>
        <v>0</v>
      </c>
      <c r="W28" s="176">
        <f>'ZwischenErgebnisse Grundlagen'!W114</f>
        <v>0</v>
      </c>
      <c r="X28" s="176">
        <f>'ZwischenErgebnisse Grundlagen'!X114</f>
        <v>0</v>
      </c>
      <c r="Y28" s="176">
        <f>'ZwischenErgebnisse Grundlagen'!Y114</f>
        <v>0</v>
      </c>
      <c r="Z28" s="176">
        <f>'ZwischenErgebnisse Grundlagen'!Z114</f>
        <v>0</v>
      </c>
      <c r="AA28" s="176">
        <f>'ZwischenErgebnisse Grundlagen'!AA114</f>
        <v>0</v>
      </c>
      <c r="AB28" s="176">
        <f>'ZwischenErgebnisse Grundlagen'!AB114</f>
        <v>0</v>
      </c>
      <c r="AC28" s="176">
        <f>'ZwischenErgebnisse Grundlagen'!AC114</f>
        <v>0</v>
      </c>
      <c r="AD28" s="176">
        <f>'ZwischenErgebnisse Grundlagen'!AD114</f>
        <v>0</v>
      </c>
    </row>
    <row r="29" spans="3:36" ht="13" x14ac:dyDescent="0.3">
      <c r="C29" s="18"/>
      <c r="E29" s="18"/>
      <c r="H29" s="90"/>
      <c r="I29" s="18"/>
      <c r="J29" s="18"/>
      <c r="K29" s="18"/>
      <c r="L29" s="18"/>
      <c r="M29" s="18"/>
    </row>
    <row r="30" spans="3:36" x14ac:dyDescent="0.25">
      <c r="C30" s="18"/>
      <c r="E30" s="18"/>
      <c r="H30" s="18"/>
      <c r="I30" s="18"/>
      <c r="J30" s="18"/>
      <c r="K30" s="18"/>
      <c r="L30" s="18"/>
      <c r="M30" s="18"/>
    </row>
    <row r="31" spans="3:36" x14ac:dyDescent="0.25">
      <c r="C31" s="18"/>
      <c r="E31" s="18"/>
    </row>
    <row r="142" spans="16:16" x14ac:dyDescent="0.25">
      <c r="P142" s="3" t="b">
        <v>0</v>
      </c>
    </row>
    <row r="143" spans="16:16" x14ac:dyDescent="0.25">
      <c r="P143" s="3"/>
    </row>
    <row r="144" spans="16:16" x14ac:dyDescent="0.25">
      <c r="P144" s="3"/>
    </row>
  </sheetData>
  <sheetProtection selectLockedCells="1"/>
  <mergeCells count="4">
    <mergeCell ref="C15:E15"/>
    <mergeCell ref="C17:E17"/>
    <mergeCell ref="C19:E21"/>
    <mergeCell ref="E5:K5"/>
  </mergeCells>
  <conditionalFormatting sqref="F21:AD22 F27:AD28">
    <cfRule type="cellIs" dxfId="10" priority="1" stopIfTrue="1" operator="greaterThan">
      <formula>0</formula>
    </cfRule>
  </conditionalFormatting>
  <pageMargins left="0.39370078740157483" right="0.19685039370078741" top="0.62992125984251968" bottom="0.78740157480314965" header="0.51181102362204722" footer="0.51181102362204722"/>
  <pageSetup paperSize="9" scale="65" orientation="landscape" r:id="rId1"/>
  <headerFooter alignWithMargins="0">
    <oddFooter>&amp;R&amp;Z&amp;F&amp;D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8">
    <tabColor rgb="FFFF0000"/>
  </sheetPr>
  <dimension ref="A3:IV251"/>
  <sheetViews>
    <sheetView zoomScale="90" zoomScaleNormal="100" zoomScaleSheetLayoutView="55" workbookViewId="0">
      <pane ySplit="7" topLeftCell="A8" activePane="bottomLeft" state="frozen"/>
      <selection activeCell="F33" sqref="F33"/>
      <selection pane="bottomLeft" activeCell="K3" sqref="K3"/>
    </sheetView>
  </sheetViews>
  <sheetFormatPr baseColWidth="10" defaultColWidth="11.453125" defaultRowHeight="12.5" x14ac:dyDescent="0.25"/>
  <cols>
    <col min="1" max="1" width="11.453125" style="1"/>
    <col min="2" max="2" width="2.7265625" style="1" customWidth="1"/>
    <col min="3" max="3" width="4.7265625" style="1" customWidth="1"/>
    <col min="4" max="4" width="5.7265625" style="1" customWidth="1"/>
    <col min="5" max="5" width="11.453125" style="1"/>
    <col min="6" max="6" width="30" style="1" customWidth="1"/>
    <col min="7" max="11" width="15.7265625" style="1" customWidth="1"/>
    <col min="12" max="12" width="3.26953125" style="1" customWidth="1"/>
    <col min="13" max="13" width="2.7265625" style="1" customWidth="1"/>
    <col min="14" max="31" width="15.7265625" style="1" customWidth="1"/>
    <col min="32" max="36" width="15.7265625" style="1" hidden="1" customWidth="1"/>
    <col min="37" max="37" width="0" style="1" hidden="1" customWidth="1"/>
    <col min="38" max="255" width="11.453125" style="1"/>
    <col min="256" max="16384" width="11.453125" style="4"/>
  </cols>
  <sheetData>
    <row r="3" spans="1:256" x14ac:dyDescent="0.25">
      <c r="K3" s="365" t="s">
        <v>532</v>
      </c>
    </row>
    <row r="4" spans="1:256" ht="22.5" x14ac:dyDescent="0.45">
      <c r="F4" s="2" t="s">
        <v>118</v>
      </c>
    </row>
    <row r="5" spans="1:256" x14ac:dyDescent="0.25">
      <c r="F5" s="393">
        <f>Projektbezeichnung</f>
        <v>0</v>
      </c>
      <c r="G5" s="393"/>
      <c r="H5" s="393"/>
      <c r="I5" s="393"/>
      <c r="J5" s="393"/>
      <c r="K5" s="393"/>
      <c r="L5" s="393"/>
    </row>
    <row r="6" spans="1:256" s="1" customFormat="1" ht="13" x14ac:dyDescent="0.3">
      <c r="A6" s="198"/>
      <c r="B6" s="3"/>
      <c r="D6" s="8" t="s">
        <v>389</v>
      </c>
      <c r="IV6" s="4"/>
    </row>
    <row r="7" spans="1:256" s="1" customFormat="1" ht="13" x14ac:dyDescent="0.3">
      <c r="G7" s="166">
        <f>'End_Ergebnisse Grundlagen'!F8</f>
        <v>2025</v>
      </c>
      <c r="H7" s="166">
        <f>'End_Ergebnisse Grundlagen'!L8</f>
        <v>2031</v>
      </c>
      <c r="I7" s="166">
        <f>'End_Ergebnisse Grundlagen'!R8</f>
        <v>2037</v>
      </c>
      <c r="J7" s="166">
        <f>'End_Ergebnisse Grundlagen'!X8</f>
        <v>2043</v>
      </c>
      <c r="K7" s="166">
        <f>'End_Ergebnisse Grundlagen'!AD8</f>
        <v>2049</v>
      </c>
      <c r="IV7" s="4"/>
    </row>
    <row r="8" spans="1:256" s="1" customFormat="1" ht="13" x14ac:dyDescent="0.3">
      <c r="A8" s="3"/>
      <c r="G8" s="174"/>
      <c r="H8" s="174"/>
      <c r="I8" s="174"/>
      <c r="J8" s="174"/>
      <c r="K8" s="174"/>
      <c r="IV8" s="4"/>
    </row>
    <row r="9" spans="1:256" s="1" customFormat="1" ht="13.5" thickBot="1" x14ac:dyDescent="0.35">
      <c r="D9" s="5" t="s">
        <v>124</v>
      </c>
      <c r="E9" s="6"/>
      <c r="F9" s="6"/>
      <c r="G9" s="6"/>
      <c r="H9" s="6"/>
      <c r="I9" s="6"/>
      <c r="J9" s="6"/>
      <c r="K9" s="6"/>
      <c r="IV9" s="4"/>
    </row>
    <row r="10" spans="1:256" s="1" customFormat="1" ht="5.15" customHeight="1" x14ac:dyDescent="0.25">
      <c r="IV10" s="4"/>
    </row>
    <row r="11" spans="1:256" s="1" customFormat="1" ht="12.75" customHeight="1" x14ac:dyDescent="0.3">
      <c r="D11" s="1" t="s">
        <v>390</v>
      </c>
      <c r="G11" s="175">
        <f>'Input Kosten Grundlagen'!D12</f>
        <v>0</v>
      </c>
      <c r="H11" s="175">
        <f>'Input Kosten Grundlagen'!D18</f>
        <v>0</v>
      </c>
      <c r="I11" s="175">
        <f>'Input Kosten Grundlagen'!D24</f>
        <v>0</v>
      </c>
      <c r="J11" s="175">
        <f>'Input Kosten Grundlagen'!D30</f>
        <v>0</v>
      </c>
      <c r="K11" s="175">
        <f>'Input Kosten Grundlagen'!D36</f>
        <v>0</v>
      </c>
      <c r="IV11" s="4"/>
    </row>
    <row r="12" spans="1:256" s="1" customFormat="1" ht="5.15" customHeight="1" x14ac:dyDescent="0.25">
      <c r="IV12" s="4"/>
    </row>
    <row r="13" spans="1:256" s="1" customFormat="1" ht="12.75" customHeight="1" x14ac:dyDescent="0.3">
      <c r="D13" s="1" t="s">
        <v>391</v>
      </c>
      <c r="G13" s="175">
        <f>'Input Dritt Grundlagen'!D19</f>
        <v>0</v>
      </c>
      <c r="H13" s="175">
        <f>'Input Dritt Grundlagen'!D25</f>
        <v>0</v>
      </c>
      <c r="I13" s="175">
        <f>'Input Dritt Grundlagen'!D31</f>
        <v>0</v>
      </c>
      <c r="J13" s="175">
        <f>'Input Dritt Grundlagen'!D37</f>
        <v>0</v>
      </c>
      <c r="K13" s="175">
        <f>'Input Dritt Grundlagen'!D43</f>
        <v>0</v>
      </c>
      <c r="IV13" s="4"/>
    </row>
    <row r="14" spans="1:256" s="1" customFormat="1" ht="5.15" customHeight="1" x14ac:dyDescent="0.25">
      <c r="IV14" s="4"/>
    </row>
    <row r="15" spans="1:256" s="1" customFormat="1" ht="12.75" customHeight="1" x14ac:dyDescent="0.3">
      <c r="D15" s="1" t="s">
        <v>284</v>
      </c>
      <c r="G15" s="199">
        <f>'Input Lehre Grundlagen'!E11</f>
        <v>0</v>
      </c>
      <c r="H15" s="199">
        <f>'Input Lehre Grundlagen'!E17</f>
        <v>0</v>
      </c>
      <c r="I15" s="199">
        <f>'Input Lehre Grundlagen'!E23</f>
        <v>0</v>
      </c>
      <c r="J15" s="199">
        <f>'Input Lehre Grundlagen'!E29</f>
        <v>0</v>
      </c>
      <c r="K15" s="199">
        <f>'Input Lehre Grundlagen'!E35</f>
        <v>0</v>
      </c>
      <c r="IV15" s="4"/>
    </row>
    <row r="16" spans="1:256" s="1" customFormat="1" ht="13" x14ac:dyDescent="0.3">
      <c r="H16" s="174"/>
      <c r="I16" s="174"/>
      <c r="J16" s="174"/>
      <c r="K16" s="174"/>
      <c r="IV16" s="4"/>
    </row>
    <row r="17" spans="4:256" s="1" customFormat="1" ht="13.5" customHeight="1" thickBot="1" x14ac:dyDescent="0.35">
      <c r="D17" s="405" t="s">
        <v>147</v>
      </c>
      <c r="E17" s="405"/>
      <c r="F17" s="405"/>
      <c r="G17" s="405"/>
      <c r="H17" s="6"/>
      <c r="I17" s="6"/>
      <c r="J17" s="6"/>
      <c r="K17" s="6"/>
      <c r="IV17" s="4"/>
    </row>
    <row r="18" spans="4:256" s="1" customFormat="1" ht="5.15" customHeight="1" x14ac:dyDescent="0.25">
      <c r="IV18" s="4"/>
    </row>
    <row r="19" spans="4:256" s="1" customFormat="1" ht="13" x14ac:dyDescent="0.3">
      <c r="D19" s="370" t="s">
        <v>392</v>
      </c>
      <c r="E19" s="370"/>
      <c r="F19" s="370"/>
      <c r="H19" s="174"/>
      <c r="I19" s="174"/>
      <c r="J19" s="174"/>
      <c r="K19" s="174"/>
      <c r="IV19" s="4"/>
    </row>
    <row r="20" spans="4:256" s="1" customFormat="1" ht="13" x14ac:dyDescent="0.3">
      <c r="D20" s="370"/>
      <c r="E20" s="370"/>
      <c r="F20" s="370"/>
      <c r="G20" s="200">
        <f>'Annahmen u Setzungen Grundlagen'!$D$15</f>
        <v>0.65</v>
      </c>
      <c r="H20" s="174"/>
      <c r="I20" s="174"/>
      <c r="J20" s="174"/>
      <c r="K20" s="174"/>
      <c r="IV20" s="4"/>
    </row>
    <row r="21" spans="4:256" s="1" customFormat="1" ht="5.15" customHeight="1" x14ac:dyDescent="0.25">
      <c r="G21" s="69"/>
      <c r="IV21" s="4"/>
    </row>
    <row r="22" spans="4:256" s="1" customFormat="1" ht="13" x14ac:dyDescent="0.3">
      <c r="D22" s="370" t="s">
        <v>393</v>
      </c>
      <c r="E22" s="370"/>
      <c r="F22" s="370"/>
      <c r="G22" s="69"/>
      <c r="H22" s="174"/>
      <c r="I22" s="174"/>
      <c r="J22" s="174"/>
      <c r="K22" s="174"/>
      <c r="IV22" s="4"/>
    </row>
    <row r="23" spans="4:256" s="1" customFormat="1" ht="13" x14ac:dyDescent="0.3">
      <c r="D23" s="370"/>
      <c r="E23" s="370"/>
      <c r="F23" s="370"/>
      <c r="G23" s="201">
        <f>'Annahmen u Setzungen Grundlagen'!$D$23</f>
        <v>85000</v>
      </c>
      <c r="H23" s="174"/>
      <c r="I23" s="174"/>
      <c r="J23" s="174"/>
      <c r="K23" s="174"/>
      <c r="IV23" s="4"/>
    </row>
    <row r="24" spans="4:256" s="1" customFormat="1" ht="5.15" customHeight="1" x14ac:dyDescent="0.25">
      <c r="G24" s="69"/>
      <c r="IV24" s="4"/>
    </row>
    <row r="25" spans="4:256" s="1" customFormat="1" ht="13" x14ac:dyDescent="0.3">
      <c r="D25" s="1" t="s">
        <v>293</v>
      </c>
      <c r="G25" s="201">
        <f>'Annahmen u Setzungen Grundlagen'!$D$25</f>
        <v>85000</v>
      </c>
      <c r="H25" s="174"/>
      <c r="I25" s="174"/>
      <c r="J25" s="174"/>
      <c r="K25" s="174"/>
      <c r="IV25" s="4"/>
    </row>
    <row r="26" spans="4:256" s="1" customFormat="1" ht="5.15" customHeight="1" x14ac:dyDescent="0.25">
      <c r="G26" s="69"/>
      <c r="IV26" s="4"/>
    </row>
    <row r="27" spans="4:256" s="1" customFormat="1" ht="13" x14ac:dyDescent="0.3">
      <c r="D27" s="1" t="s">
        <v>394</v>
      </c>
      <c r="G27" s="202">
        <f>SUM('Annahmen u Setzungen Grundlagen'!$D$50:$D$74)</f>
        <v>0</v>
      </c>
      <c r="H27" s="174"/>
      <c r="I27" s="174"/>
      <c r="J27" s="174"/>
      <c r="K27" s="174"/>
      <c r="IV27" s="4"/>
    </row>
    <row r="28" spans="4:256" s="1" customFormat="1" ht="5.15" customHeight="1" x14ac:dyDescent="0.25">
      <c r="G28" s="69"/>
      <c r="IV28" s="4"/>
    </row>
    <row r="29" spans="4:256" s="1" customFormat="1" ht="13" x14ac:dyDescent="0.3">
      <c r="D29" s="1" t="s">
        <v>324</v>
      </c>
      <c r="G29" s="203">
        <f>'Annahmen u Setzungen Grundlagen'!$D$169</f>
        <v>1</v>
      </c>
      <c r="H29" s="174"/>
      <c r="I29" s="174"/>
      <c r="J29" s="174"/>
      <c r="K29" s="174"/>
      <c r="IV29" s="4"/>
    </row>
    <row r="30" spans="4:256" s="1" customFormat="1" ht="5.15" customHeight="1" x14ac:dyDescent="0.25">
      <c r="G30" s="69"/>
      <c r="IV30" s="4"/>
    </row>
    <row r="31" spans="4:256" s="1" customFormat="1" ht="13" x14ac:dyDescent="0.3">
      <c r="D31" s="1" t="s">
        <v>325</v>
      </c>
      <c r="G31" s="203">
        <f>'Annahmen u Setzungen Grundlagen'!$D$171</f>
        <v>3</v>
      </c>
      <c r="H31" s="174"/>
      <c r="I31" s="174"/>
      <c r="J31" s="174"/>
      <c r="K31" s="174"/>
      <c r="IV31" s="4"/>
    </row>
    <row r="32" spans="4:256" s="1" customFormat="1" ht="5.15" customHeight="1" x14ac:dyDescent="0.25">
      <c r="G32" s="69"/>
      <c r="IV32" s="4"/>
    </row>
    <row r="33" spans="1:256" s="1" customFormat="1" ht="13" x14ac:dyDescent="0.3">
      <c r="D33" s="1" t="s">
        <v>326</v>
      </c>
      <c r="G33" s="200">
        <f>'Annahmen u Setzungen Grundlagen'!D173</f>
        <v>0.4</v>
      </c>
      <c r="H33" s="174"/>
      <c r="I33" s="174"/>
      <c r="J33" s="174"/>
      <c r="K33" s="174"/>
      <c r="IV33" s="4"/>
    </row>
    <row r="34" spans="1:256" s="1" customFormat="1" ht="13" x14ac:dyDescent="0.3">
      <c r="G34" s="174"/>
      <c r="H34" s="174"/>
      <c r="I34" s="174"/>
      <c r="J34" s="174"/>
      <c r="K34" s="174"/>
      <c r="IV34" s="4"/>
    </row>
    <row r="35" spans="1:256" s="1" customFormat="1" ht="13.5" thickBot="1" x14ac:dyDescent="0.35">
      <c r="D35" s="5" t="s">
        <v>395</v>
      </c>
      <c r="E35" s="6"/>
      <c r="F35" s="6"/>
      <c r="G35" s="6"/>
      <c r="H35" s="6"/>
      <c r="I35" s="6"/>
      <c r="J35" s="6"/>
      <c r="K35" s="6"/>
      <c r="IV35" s="4"/>
    </row>
    <row r="36" spans="1:256" s="1" customFormat="1" ht="5.15" customHeight="1" x14ac:dyDescent="0.3">
      <c r="G36" s="174"/>
      <c r="H36" s="174"/>
      <c r="I36" s="174"/>
      <c r="J36" s="174"/>
      <c r="K36" s="174"/>
      <c r="IV36" s="4"/>
    </row>
    <row r="37" spans="1:256" s="1" customFormat="1" ht="13" x14ac:dyDescent="0.3">
      <c r="D37" s="406" t="s">
        <v>351</v>
      </c>
      <c r="E37" s="369"/>
      <c r="F37" s="369"/>
      <c r="G37" s="174"/>
      <c r="IV37" s="4"/>
    </row>
    <row r="38" spans="1:256" s="1" customFormat="1" ht="13" x14ac:dyDescent="0.3">
      <c r="A38" s="3"/>
      <c r="B38" s="3"/>
      <c r="D38" s="369"/>
      <c r="E38" s="369"/>
      <c r="F38" s="369"/>
      <c r="G38" s="199">
        <f>'ZwischenErgebnisse Grundlagen'!F9</f>
        <v>0</v>
      </c>
      <c r="H38" s="199">
        <f>'ZwischenErgebnisse Grundlagen'!L9</f>
        <v>0</v>
      </c>
      <c r="I38" s="199">
        <f>'ZwischenErgebnisse Grundlagen'!R9</f>
        <v>0</v>
      </c>
      <c r="J38" s="199">
        <f>'ZwischenErgebnisse Grundlagen'!X9</f>
        <v>0</v>
      </c>
      <c r="K38" s="199">
        <f>'ZwischenErgebnisse Grundlagen'!AD9</f>
        <v>0</v>
      </c>
      <c r="IV38" s="4"/>
    </row>
    <row r="39" spans="1:256" s="1" customFormat="1" ht="5.15" customHeight="1" x14ac:dyDescent="0.3">
      <c r="D39" s="7"/>
      <c r="E39" s="7"/>
      <c r="F39" s="7"/>
      <c r="G39" s="174"/>
      <c r="H39" s="174"/>
      <c r="I39" s="174"/>
      <c r="J39" s="174"/>
      <c r="K39" s="174"/>
      <c r="IV39" s="4"/>
    </row>
    <row r="40" spans="1:256" s="9" customFormat="1" x14ac:dyDescent="0.25">
      <c r="D40" s="407" t="s">
        <v>396</v>
      </c>
      <c r="E40" s="389"/>
      <c r="F40" s="389"/>
      <c r="IV40" s="204"/>
    </row>
    <row r="41" spans="1:256" s="1" customFormat="1" ht="13" x14ac:dyDescent="0.3">
      <c r="D41" s="389"/>
      <c r="E41" s="389"/>
      <c r="F41" s="389"/>
      <c r="G41" s="199">
        <f>'ZwischenErgebnisse Grundlagen'!F21</f>
        <v>0</v>
      </c>
      <c r="H41" s="199">
        <f>'ZwischenErgebnisse Grundlagen'!L21</f>
        <v>0</v>
      </c>
      <c r="I41" s="199">
        <f>'ZwischenErgebnisse Grundlagen'!R21</f>
        <v>0</v>
      </c>
      <c r="J41" s="199">
        <f>'ZwischenErgebnisse Grundlagen'!X21</f>
        <v>0</v>
      </c>
      <c r="K41" s="199">
        <f>'ZwischenErgebnisse Grundlagen'!AD21</f>
        <v>0</v>
      </c>
      <c r="IV41" s="4"/>
    </row>
    <row r="42" spans="1:256" s="1" customFormat="1" ht="5.15" customHeight="1" x14ac:dyDescent="0.3">
      <c r="D42" s="7"/>
      <c r="E42" s="7"/>
      <c r="F42" s="7"/>
      <c r="G42" s="174"/>
      <c r="H42" s="174"/>
      <c r="I42" s="174"/>
      <c r="J42" s="174"/>
      <c r="K42" s="174"/>
      <c r="IV42" s="4"/>
    </row>
    <row r="43" spans="1:256" s="1" customFormat="1" ht="13" x14ac:dyDescent="0.3">
      <c r="D43" s="369" t="s">
        <v>397</v>
      </c>
      <c r="E43" s="369"/>
      <c r="F43" s="369"/>
      <c r="G43" s="199">
        <f>'ZwischenErgebnisse Grundlagen'!F24</f>
        <v>0</v>
      </c>
      <c r="H43" s="199">
        <f>'ZwischenErgebnisse Grundlagen'!L24</f>
        <v>0</v>
      </c>
      <c r="I43" s="199">
        <f>'ZwischenErgebnisse Grundlagen'!R24</f>
        <v>0</v>
      </c>
      <c r="J43" s="199">
        <f>'ZwischenErgebnisse Grundlagen'!X24</f>
        <v>0</v>
      </c>
      <c r="K43" s="199">
        <f>'ZwischenErgebnisse Grundlagen'!AD24</f>
        <v>0</v>
      </c>
      <c r="IV43" s="4"/>
    </row>
    <row r="44" spans="1:256" s="1" customFormat="1" hidden="1" x14ac:dyDescent="0.25">
      <c r="D44" s="7"/>
      <c r="E44" s="7"/>
      <c r="F44" s="7"/>
      <c r="G44" s="1">
        <f>'ZwischenErgebnisse Grundlagen'!F25</f>
        <v>0</v>
      </c>
      <c r="H44" s="1">
        <f>'ZwischenErgebnisse Grundlagen'!L25</f>
        <v>0</v>
      </c>
      <c r="I44" s="1">
        <f>'ZwischenErgebnisse Grundlagen'!R25</f>
        <v>0</v>
      </c>
      <c r="J44" s="1">
        <f>'ZwischenErgebnisse Grundlagen'!X25</f>
        <v>0</v>
      </c>
      <c r="K44" s="1">
        <f>'ZwischenErgebnisse Grundlagen'!AD25</f>
        <v>0</v>
      </c>
      <c r="IV44" s="4"/>
    </row>
    <row r="45" spans="1:256" s="1" customFormat="1" ht="5.15" customHeight="1" x14ac:dyDescent="0.3">
      <c r="D45" s="7"/>
      <c r="E45" s="7"/>
      <c r="F45" s="7"/>
      <c r="G45" s="174"/>
      <c r="H45" s="174"/>
      <c r="I45" s="174"/>
      <c r="J45" s="174"/>
      <c r="K45" s="174"/>
      <c r="IV45" s="4"/>
    </row>
    <row r="46" spans="1:256" s="1" customFormat="1" x14ac:dyDescent="0.25">
      <c r="D46" s="369" t="s">
        <v>362</v>
      </c>
      <c r="E46" s="369"/>
      <c r="F46" s="369"/>
      <c r="IV46" s="4"/>
    </row>
    <row r="47" spans="1:256" s="1" customFormat="1" ht="13" x14ac:dyDescent="0.3">
      <c r="D47" s="369"/>
      <c r="E47" s="369"/>
      <c r="F47" s="369"/>
      <c r="G47" s="199">
        <f>'ZwischenErgebnisse Grundlagen'!F29</f>
        <v>0</v>
      </c>
      <c r="H47" s="199">
        <f>'ZwischenErgebnisse Grundlagen'!L29</f>
        <v>0</v>
      </c>
      <c r="I47" s="199">
        <f>'ZwischenErgebnisse Grundlagen'!R29</f>
        <v>0</v>
      </c>
      <c r="J47" s="199">
        <f>'ZwischenErgebnisse Grundlagen'!X29</f>
        <v>0</v>
      </c>
      <c r="K47" s="199">
        <f>'ZwischenErgebnisse Grundlagen'!AD29</f>
        <v>0</v>
      </c>
      <c r="IV47" s="4"/>
    </row>
    <row r="48" spans="1:256" s="1" customFormat="1" ht="5.15" customHeight="1" x14ac:dyDescent="0.3">
      <c r="D48" s="7"/>
      <c r="E48" s="7"/>
      <c r="F48" s="7"/>
      <c r="G48" s="174"/>
      <c r="H48" s="174"/>
      <c r="I48" s="174"/>
      <c r="J48" s="174"/>
      <c r="K48" s="174"/>
      <c r="IV48" s="4"/>
    </row>
    <row r="49" spans="1:256" s="1" customFormat="1" x14ac:dyDescent="0.25">
      <c r="D49" s="407" t="s">
        <v>364</v>
      </c>
      <c r="E49" s="369"/>
      <c r="F49" s="369"/>
      <c r="H49" s="18"/>
      <c r="IV49" s="4"/>
    </row>
    <row r="50" spans="1:256" s="1" customFormat="1" x14ac:dyDescent="0.25">
      <c r="D50" s="369"/>
      <c r="E50" s="369"/>
      <c r="F50" s="369"/>
      <c r="H50" s="18"/>
      <c r="IV50" s="4"/>
    </row>
    <row r="51" spans="1:256" s="1" customFormat="1" x14ac:dyDescent="0.25">
      <c r="D51" s="369"/>
      <c r="E51" s="369"/>
      <c r="F51" s="369"/>
      <c r="H51" s="18"/>
      <c r="IV51" s="4"/>
    </row>
    <row r="52" spans="1:256" s="1" customFormat="1" ht="13" x14ac:dyDescent="0.3">
      <c r="D52" s="369"/>
      <c r="E52" s="369"/>
      <c r="F52" s="369"/>
      <c r="G52" s="199">
        <f>'ZwischenErgebnisse Grundlagen'!F35</f>
        <v>0</v>
      </c>
      <c r="H52" s="199">
        <f>'ZwischenErgebnisse Grundlagen'!L35</f>
        <v>0</v>
      </c>
      <c r="I52" s="199">
        <f>'ZwischenErgebnisse Grundlagen'!R35</f>
        <v>0</v>
      </c>
      <c r="J52" s="199">
        <f>'ZwischenErgebnisse Grundlagen'!X35</f>
        <v>0</v>
      </c>
      <c r="K52" s="199">
        <f>'ZwischenErgebnisse Grundlagen'!AD35</f>
        <v>0</v>
      </c>
      <c r="IV52" s="4"/>
    </row>
    <row r="53" spans="1:256" s="1" customFormat="1" ht="13" x14ac:dyDescent="0.3">
      <c r="D53" s="105"/>
      <c r="E53" s="7" t="s">
        <v>365</v>
      </c>
      <c r="F53" s="105"/>
      <c r="G53" s="172">
        <f>'ZwischenErgebnisse Grundlagen'!F36</f>
        <v>0</v>
      </c>
      <c r="H53" s="172">
        <f>'ZwischenErgebnisse Grundlagen'!L36</f>
        <v>0</v>
      </c>
      <c r="I53" s="172">
        <f>'ZwischenErgebnisse Grundlagen'!R36</f>
        <v>0</v>
      </c>
      <c r="J53" s="172">
        <f>'ZwischenErgebnisse Grundlagen'!X36</f>
        <v>0</v>
      </c>
      <c r="K53" s="172">
        <f>'ZwischenErgebnisse Grundlagen'!AD36</f>
        <v>0</v>
      </c>
      <c r="IV53" s="4"/>
    </row>
    <row r="54" spans="1:256" s="1" customFormat="1" ht="13" x14ac:dyDescent="0.3">
      <c r="D54" s="105"/>
      <c r="E54" s="7" t="s">
        <v>366</v>
      </c>
      <c r="F54" s="105"/>
      <c r="G54" s="172">
        <f>'ZwischenErgebnisse Grundlagen'!F37</f>
        <v>0</v>
      </c>
      <c r="H54" s="172">
        <f>'ZwischenErgebnisse Grundlagen'!L37</f>
        <v>0</v>
      </c>
      <c r="I54" s="172">
        <f>'ZwischenErgebnisse Grundlagen'!R37</f>
        <v>0</v>
      </c>
      <c r="J54" s="172">
        <f>'ZwischenErgebnisse Grundlagen'!X37</f>
        <v>0</v>
      </c>
      <c r="K54" s="172">
        <f>'ZwischenErgebnisse Grundlagen'!AD37</f>
        <v>0</v>
      </c>
      <c r="IV54" s="4"/>
    </row>
    <row r="55" spans="1:256" s="1" customFormat="1" ht="5.15" customHeight="1" x14ac:dyDescent="0.3">
      <c r="D55" s="7"/>
      <c r="E55" s="7"/>
      <c r="F55" s="7"/>
      <c r="G55" s="174"/>
      <c r="H55" s="174"/>
      <c r="I55" s="174"/>
      <c r="J55" s="174"/>
      <c r="K55" s="174"/>
      <c r="IV55" s="4"/>
    </row>
    <row r="56" spans="1:256" s="1" customFormat="1" hidden="1" x14ac:dyDescent="0.25">
      <c r="D56" s="105"/>
      <c r="E56" s="7"/>
      <c r="F56" s="105"/>
      <c r="H56" s="18"/>
      <c r="IV56" s="4"/>
    </row>
    <row r="57" spans="1:256" s="1" customFormat="1" hidden="1" x14ac:dyDescent="0.25">
      <c r="A57" s="105" t="s">
        <v>276</v>
      </c>
      <c r="B57" s="105"/>
      <c r="D57" s="105"/>
      <c r="E57" s="7"/>
      <c r="F57" s="105"/>
      <c r="H57" s="18"/>
      <c r="IV57" s="4"/>
    </row>
    <row r="58" spans="1:256" s="1" customFormat="1" ht="13" hidden="1" x14ac:dyDescent="0.3">
      <c r="A58" s="105" t="s">
        <v>276</v>
      </c>
      <c r="B58" s="105"/>
      <c r="C58" s="105" t="s">
        <v>276</v>
      </c>
      <c r="D58" s="105"/>
      <c r="E58" s="7"/>
      <c r="F58" s="105"/>
      <c r="H58" s="186"/>
      <c r="R58" s="1" t="s">
        <v>369</v>
      </c>
      <c r="IV58" s="4"/>
    </row>
    <row r="59" spans="1:256" s="1" customFormat="1" hidden="1" x14ac:dyDescent="0.25">
      <c r="A59" s="105" t="s">
        <v>276</v>
      </c>
      <c r="B59" s="105"/>
      <c r="C59" s="105" t="s">
        <v>276</v>
      </c>
      <c r="D59" s="105"/>
      <c r="E59" s="7"/>
      <c r="F59" s="105"/>
      <c r="I59" s="18"/>
      <c r="J59" s="18"/>
      <c r="K59" s="18"/>
      <c r="L59" s="18">
        <v>26</v>
      </c>
      <c r="M59" s="18">
        <v>27</v>
      </c>
      <c r="N59" s="18">
        <v>28</v>
      </c>
      <c r="O59" s="18">
        <v>29</v>
      </c>
      <c r="P59" s="18">
        <v>30</v>
      </c>
      <c r="R59" s="18">
        <v>1</v>
      </c>
      <c r="S59" s="18">
        <v>2</v>
      </c>
      <c r="T59" s="18">
        <v>3</v>
      </c>
      <c r="U59" s="18">
        <v>4</v>
      </c>
      <c r="V59" s="18">
        <v>5</v>
      </c>
      <c r="W59" s="18">
        <v>6</v>
      </c>
      <c r="X59" s="18">
        <v>7</v>
      </c>
      <c r="Y59" s="18">
        <v>8</v>
      </c>
      <c r="Z59" s="18">
        <v>9</v>
      </c>
      <c r="AA59" s="18">
        <v>10</v>
      </c>
      <c r="AB59" s="18">
        <v>11</v>
      </c>
      <c r="AC59" s="18">
        <v>12</v>
      </c>
      <c r="AD59" s="18">
        <v>13</v>
      </c>
      <c r="AE59" s="18">
        <v>14</v>
      </c>
      <c r="AF59" s="18">
        <v>15</v>
      </c>
      <c r="AG59" s="18">
        <v>16</v>
      </c>
      <c r="AH59" s="18">
        <v>17</v>
      </c>
      <c r="AI59" s="18">
        <v>18</v>
      </c>
      <c r="AJ59" s="18">
        <v>19</v>
      </c>
      <c r="AK59" s="18">
        <v>20</v>
      </c>
      <c r="AL59" s="18">
        <v>21</v>
      </c>
      <c r="AM59" s="18">
        <v>22</v>
      </c>
      <c r="AN59" s="18">
        <v>23</v>
      </c>
      <c r="AO59" s="18">
        <v>24</v>
      </c>
      <c r="AP59" s="18">
        <v>25</v>
      </c>
      <c r="AQ59" s="18">
        <v>26</v>
      </c>
      <c r="AR59" s="18">
        <v>27</v>
      </c>
      <c r="AS59" s="18">
        <v>28</v>
      </c>
      <c r="AT59" s="18">
        <v>29</v>
      </c>
      <c r="AU59" s="18">
        <v>30</v>
      </c>
      <c r="IV59" s="4"/>
    </row>
    <row r="60" spans="1:256" s="1" customFormat="1" hidden="1" x14ac:dyDescent="0.25">
      <c r="A60" s="105" t="s">
        <v>276</v>
      </c>
      <c r="B60" s="105"/>
      <c r="C60" s="105" t="s">
        <v>276</v>
      </c>
      <c r="D60" s="105"/>
      <c r="E60" s="7">
        <v>1</v>
      </c>
      <c r="F60" s="105" t="e">
        <f>#REF!</f>
        <v>#REF!</v>
      </c>
      <c r="G60" s="187"/>
      <c r="H60" s="18"/>
      <c r="I60" s="187"/>
      <c r="J60" s="187"/>
      <c r="K60" s="187"/>
      <c r="L60" s="187">
        <f>SUM($G$60:G60)</f>
        <v>0</v>
      </c>
      <c r="M60" s="187">
        <f>SUM($G$60:G60)</f>
        <v>0</v>
      </c>
      <c r="N60" s="187">
        <f>SUM($G$60:G60)</f>
        <v>0</v>
      </c>
      <c r="O60" s="187">
        <f>SUM($G$60:G60)</f>
        <v>0</v>
      </c>
      <c r="P60" s="187">
        <f>SUM($G$60:G60)</f>
        <v>0</v>
      </c>
      <c r="R60" s="187" t="e">
        <f>#REF!</f>
        <v>#REF!</v>
      </c>
      <c r="S60" s="187" t="e">
        <f>#REF!</f>
        <v>#REF!</v>
      </c>
      <c r="T60" s="187" t="e">
        <f>#REF!</f>
        <v>#REF!</v>
      </c>
      <c r="U60" s="187" t="e">
        <f>#REF!</f>
        <v>#REF!</v>
      </c>
      <c r="V60" s="187" t="e">
        <f>#REF!</f>
        <v>#REF!</v>
      </c>
      <c r="W60" s="187" t="e">
        <f>#REF!</f>
        <v>#REF!</v>
      </c>
      <c r="X60" s="187" t="e">
        <f>#REF!</f>
        <v>#REF!</v>
      </c>
      <c r="Y60" s="187" t="e">
        <f>#REF!</f>
        <v>#REF!</v>
      </c>
      <c r="Z60" s="187" t="e">
        <f>#REF!</f>
        <v>#REF!</v>
      </c>
      <c r="AA60" s="187" t="e">
        <f>#REF!</f>
        <v>#REF!</v>
      </c>
      <c r="AB60" s="187" t="e">
        <f>SUM(#REF!)</f>
        <v>#REF!</v>
      </c>
      <c r="AC60" s="187" t="e">
        <f>#REF!</f>
        <v>#REF!</v>
      </c>
      <c r="AD60" s="187" t="e">
        <f>#REF!</f>
        <v>#REF!</v>
      </c>
      <c r="AE60" s="187" t="e">
        <f>#REF!</f>
        <v>#REF!</v>
      </c>
      <c r="AF60" s="187" t="e">
        <f>SUM(#REF!)</f>
        <v>#REF!</v>
      </c>
      <c r="AG60" s="187" t="e">
        <f>SUM(#REF!)</f>
        <v>#REF!</v>
      </c>
      <c r="AH60" s="187" t="e">
        <f>SUM(#REF!)</f>
        <v>#REF!</v>
      </c>
      <c r="AI60" s="187" t="e">
        <f>SUM(#REF!)</f>
        <v>#REF!</v>
      </c>
      <c r="AJ60" s="187" t="e">
        <f>SUM(#REF!)</f>
        <v>#REF!</v>
      </c>
      <c r="AK60" s="187" t="e">
        <f>SUM(#REF!)</f>
        <v>#REF!</v>
      </c>
      <c r="AL60" s="187" t="e">
        <f>SUM(#REF!)</f>
        <v>#REF!</v>
      </c>
      <c r="AM60" s="187" t="e">
        <f>SUM(#REF!)</f>
        <v>#REF!</v>
      </c>
      <c r="AN60" s="187" t="e">
        <f>SUM(#REF!)</f>
        <v>#REF!</v>
      </c>
      <c r="AO60" s="187" t="e">
        <f>SUM(#REF!)</f>
        <v>#REF!</v>
      </c>
      <c r="AP60" s="187" t="e">
        <f>SUM(#REF!)</f>
        <v>#REF!</v>
      </c>
      <c r="AQ60" s="187" t="e">
        <f>SUM(#REF!)</f>
        <v>#REF!</v>
      </c>
      <c r="AR60" s="187" t="e">
        <f>SUM(#REF!)</f>
        <v>#REF!</v>
      </c>
      <c r="AS60" s="187" t="e">
        <f>SUM(#REF!)</f>
        <v>#REF!</v>
      </c>
      <c r="AT60" s="187" t="e">
        <f>SUM(#REF!)</f>
        <v>#REF!</v>
      </c>
      <c r="AU60" s="187" t="e">
        <f>SUM(#REF!)</f>
        <v>#REF!</v>
      </c>
      <c r="IV60" s="4"/>
    </row>
    <row r="61" spans="1:256" s="1" customFormat="1" hidden="1" x14ac:dyDescent="0.25">
      <c r="A61" s="105" t="s">
        <v>276</v>
      </c>
      <c r="B61" s="105"/>
      <c r="C61" s="105" t="s">
        <v>276</v>
      </c>
      <c r="D61" s="105"/>
      <c r="E61" s="7">
        <v>2</v>
      </c>
      <c r="F61" s="105" t="e">
        <f t="shared" ref="F61:F89" si="0">F60+1</f>
        <v>#REF!</v>
      </c>
      <c r="G61" s="187"/>
      <c r="H61" s="18"/>
      <c r="I61" s="187"/>
      <c r="J61" s="187"/>
      <c r="K61" s="187"/>
      <c r="L61" s="187">
        <f>SUM($G$60:G61)</f>
        <v>0</v>
      </c>
      <c r="M61" s="187">
        <f>SUM($G$60:G61)</f>
        <v>0</v>
      </c>
      <c r="N61" s="187">
        <f>SUM($G$60:G61)</f>
        <v>0</v>
      </c>
      <c r="O61" s="187">
        <f>SUM($G$60:G61)</f>
        <v>0</v>
      </c>
      <c r="P61" s="187">
        <f>SUM($G$60:G61)</f>
        <v>0</v>
      </c>
      <c r="R61" s="187" t="e">
        <f>#REF!</f>
        <v>#REF!</v>
      </c>
      <c r="S61" s="187" t="e">
        <f>SUM(#REF!)</f>
        <v>#REF!</v>
      </c>
      <c r="T61" s="187" t="e">
        <f>SUM(#REF!)</f>
        <v>#REF!</v>
      </c>
      <c r="U61" s="187" t="e">
        <f>SUM(#REF!)</f>
        <v>#REF!</v>
      </c>
      <c r="V61" s="187" t="e">
        <f>SUM(#REF!)</f>
        <v>#REF!</v>
      </c>
      <c r="W61" s="187" t="e">
        <f>SUM(#REF!)</f>
        <v>#REF!</v>
      </c>
      <c r="X61" s="187" t="e">
        <f>SUM(#REF!)</f>
        <v>#REF!</v>
      </c>
      <c r="Y61" s="187" t="e">
        <f>SUM(#REF!)</f>
        <v>#REF!</v>
      </c>
      <c r="Z61" s="187" t="e">
        <f>SUM(#REF!)</f>
        <v>#REF!</v>
      </c>
      <c r="AA61" s="187" t="e">
        <f>SUM(#REF!)</f>
        <v>#REF!</v>
      </c>
      <c r="AB61" s="187" t="e">
        <f>SUM(#REF!)</f>
        <v>#REF!</v>
      </c>
      <c r="AC61" s="187" t="e">
        <f>SUM(#REF!)</f>
        <v>#REF!</v>
      </c>
      <c r="AD61" s="187" t="e">
        <f>SUM(#REF!)</f>
        <v>#REF!</v>
      </c>
      <c r="AE61" s="187" t="e">
        <f>SUM(#REF!)</f>
        <v>#REF!</v>
      </c>
      <c r="AF61" s="187" t="e">
        <f>SUM(#REF!)</f>
        <v>#REF!</v>
      </c>
      <c r="AG61" s="187" t="e">
        <f>SUM(#REF!)</f>
        <v>#REF!</v>
      </c>
      <c r="AH61" s="187" t="e">
        <f>SUM(#REF!)</f>
        <v>#REF!</v>
      </c>
      <c r="AI61" s="187" t="e">
        <f>SUM(#REF!)</f>
        <v>#REF!</v>
      </c>
      <c r="AJ61" s="187" t="e">
        <f>SUM(#REF!)</f>
        <v>#REF!</v>
      </c>
      <c r="AK61" s="187" t="e">
        <f>SUM(#REF!)</f>
        <v>#REF!</v>
      </c>
      <c r="AL61" s="187" t="e">
        <f>SUM(#REF!)</f>
        <v>#REF!</v>
      </c>
      <c r="AM61" s="187" t="e">
        <f>SUM(#REF!)</f>
        <v>#REF!</v>
      </c>
      <c r="AN61" s="187" t="e">
        <f>SUM(#REF!)</f>
        <v>#REF!</v>
      </c>
      <c r="AO61" s="187" t="e">
        <f>SUM(#REF!)</f>
        <v>#REF!</v>
      </c>
      <c r="AP61" s="187" t="e">
        <f>SUM(#REF!)</f>
        <v>#REF!</v>
      </c>
      <c r="AQ61" s="187" t="e">
        <f>SUM(#REF!)</f>
        <v>#REF!</v>
      </c>
      <c r="AR61" s="187" t="e">
        <f>SUM(#REF!)</f>
        <v>#REF!</v>
      </c>
      <c r="AS61" s="187" t="e">
        <f>SUM(#REF!)</f>
        <v>#REF!</v>
      </c>
      <c r="AT61" s="187" t="e">
        <f>SUM(#REF!)</f>
        <v>#REF!</v>
      </c>
      <c r="AU61" s="187" t="e">
        <f>SUM(#REF!)</f>
        <v>#REF!</v>
      </c>
      <c r="IV61" s="4"/>
    </row>
    <row r="62" spans="1:256" s="1" customFormat="1" hidden="1" x14ac:dyDescent="0.25">
      <c r="A62" s="105" t="s">
        <v>276</v>
      </c>
      <c r="B62" s="105"/>
      <c r="C62" s="105" t="s">
        <v>276</v>
      </c>
      <c r="D62" s="105"/>
      <c r="E62" s="7">
        <v>3</v>
      </c>
      <c r="F62" s="105" t="e">
        <f t="shared" si="0"/>
        <v>#REF!</v>
      </c>
      <c r="G62" s="187"/>
      <c r="H62" s="18"/>
      <c r="I62" s="187"/>
      <c r="J62" s="187"/>
      <c r="K62" s="187"/>
      <c r="L62" s="187">
        <f>SUM($G$60:G62)</f>
        <v>0</v>
      </c>
      <c r="M62" s="187">
        <f>SUM($G$60:G62)</f>
        <v>0</v>
      </c>
      <c r="N62" s="187">
        <f>SUM($G$60:G62)</f>
        <v>0</v>
      </c>
      <c r="O62" s="187">
        <f>SUM($G$60:G62)</f>
        <v>0</v>
      </c>
      <c r="P62" s="187">
        <f>SUM($G$60:G62)</f>
        <v>0</v>
      </c>
      <c r="R62" s="187" t="e">
        <f>#REF!</f>
        <v>#REF!</v>
      </c>
      <c r="S62" s="187" t="e">
        <f>SUM(#REF!)</f>
        <v>#REF!</v>
      </c>
      <c r="T62" s="187" t="e">
        <f>SUM(#REF!)</f>
        <v>#REF!</v>
      </c>
      <c r="U62" s="187" t="e">
        <f>SUM(#REF!)</f>
        <v>#REF!</v>
      </c>
      <c r="V62" s="187" t="e">
        <f>SUM(#REF!)</f>
        <v>#REF!</v>
      </c>
      <c r="W62" s="187" t="e">
        <f>SUM(#REF!)</f>
        <v>#REF!</v>
      </c>
      <c r="X62" s="187" t="e">
        <f>SUM(#REF!)</f>
        <v>#REF!</v>
      </c>
      <c r="Y62" s="187" t="e">
        <f>SUM(#REF!)</f>
        <v>#REF!</v>
      </c>
      <c r="Z62" s="187" t="e">
        <f>SUM(#REF!)</f>
        <v>#REF!</v>
      </c>
      <c r="AA62" s="187" t="e">
        <f>SUM(#REF!)</f>
        <v>#REF!</v>
      </c>
      <c r="AB62" s="187" t="e">
        <f>SUM(#REF!)</f>
        <v>#REF!</v>
      </c>
      <c r="AC62" s="187" t="e">
        <f>SUM(#REF!)</f>
        <v>#REF!</v>
      </c>
      <c r="AD62" s="187" t="e">
        <f>SUM(#REF!)</f>
        <v>#REF!</v>
      </c>
      <c r="AE62" s="187" t="e">
        <f>SUM(#REF!)</f>
        <v>#REF!</v>
      </c>
      <c r="AF62" s="187" t="e">
        <f>SUM(#REF!)</f>
        <v>#REF!</v>
      </c>
      <c r="AG62" s="187" t="e">
        <f>SUM(#REF!)</f>
        <v>#REF!</v>
      </c>
      <c r="AH62" s="187" t="e">
        <f>SUM(#REF!)</f>
        <v>#REF!</v>
      </c>
      <c r="AI62" s="187" t="e">
        <f>SUM(#REF!)</f>
        <v>#REF!</v>
      </c>
      <c r="AJ62" s="187" t="e">
        <f>SUM(#REF!)</f>
        <v>#REF!</v>
      </c>
      <c r="AK62" s="187" t="e">
        <f>SUM(#REF!)</f>
        <v>#REF!</v>
      </c>
      <c r="AL62" s="187" t="e">
        <f>SUM(#REF!)</f>
        <v>#REF!</v>
      </c>
      <c r="AM62" s="187" t="e">
        <f>SUM(#REF!)</f>
        <v>#REF!</v>
      </c>
      <c r="AN62" s="187" t="e">
        <f>SUM(#REF!)</f>
        <v>#REF!</v>
      </c>
      <c r="AO62" s="187" t="e">
        <f>SUM(#REF!)</f>
        <v>#REF!</v>
      </c>
      <c r="AP62" s="187" t="e">
        <f>SUM(#REF!)</f>
        <v>#REF!</v>
      </c>
      <c r="AQ62" s="187" t="e">
        <f>SUM(#REF!)</f>
        <v>#REF!</v>
      </c>
      <c r="AR62" s="187" t="e">
        <f>SUM(#REF!)</f>
        <v>#REF!</v>
      </c>
      <c r="AS62" s="187" t="e">
        <f>SUM(#REF!)</f>
        <v>#REF!</v>
      </c>
      <c r="AT62" s="187" t="e">
        <f>SUM(#REF!)</f>
        <v>#REF!</v>
      </c>
      <c r="AU62" s="187" t="e">
        <f>SUM(#REF!)</f>
        <v>#REF!</v>
      </c>
      <c r="IV62" s="4"/>
    </row>
    <row r="63" spans="1:256" s="1" customFormat="1" hidden="1" x14ac:dyDescent="0.25">
      <c r="A63" s="105" t="s">
        <v>276</v>
      </c>
      <c r="B63" s="105"/>
      <c r="C63" s="105" t="s">
        <v>276</v>
      </c>
      <c r="D63" s="105"/>
      <c r="E63" s="7">
        <v>4</v>
      </c>
      <c r="F63" s="105" t="e">
        <f t="shared" si="0"/>
        <v>#REF!</v>
      </c>
      <c r="G63" s="187"/>
      <c r="H63" s="18"/>
      <c r="I63" s="187"/>
      <c r="J63" s="187"/>
      <c r="K63" s="187"/>
      <c r="L63" s="187">
        <f>SUM($G$60:G63)</f>
        <v>0</v>
      </c>
      <c r="M63" s="187">
        <f>SUM($G$60:G63)</f>
        <v>0</v>
      </c>
      <c r="N63" s="187">
        <f>SUM($G$60:G63)</f>
        <v>0</v>
      </c>
      <c r="O63" s="187">
        <f>SUM($G$60:G63)</f>
        <v>0</v>
      </c>
      <c r="P63" s="187">
        <f>SUM($G$60:G63)</f>
        <v>0</v>
      </c>
      <c r="R63" s="187" t="e">
        <f>#REF!</f>
        <v>#REF!</v>
      </c>
      <c r="S63" s="187" t="e">
        <f>SUM(#REF!)</f>
        <v>#REF!</v>
      </c>
      <c r="T63" s="187" t="e">
        <f>SUM(#REF!)</f>
        <v>#REF!</v>
      </c>
      <c r="U63" s="187" t="e">
        <f>SUM(#REF!)</f>
        <v>#REF!</v>
      </c>
      <c r="V63" s="187" t="e">
        <f>SUM(#REF!)</f>
        <v>#REF!</v>
      </c>
      <c r="W63" s="187" t="e">
        <f>SUM(#REF!)</f>
        <v>#REF!</v>
      </c>
      <c r="X63" s="187" t="e">
        <f>SUM(#REF!)</f>
        <v>#REF!</v>
      </c>
      <c r="Y63" s="187" t="e">
        <f>SUM(#REF!)</f>
        <v>#REF!</v>
      </c>
      <c r="Z63" s="187" t="e">
        <f>SUM(#REF!)</f>
        <v>#REF!</v>
      </c>
      <c r="AA63" s="187" t="e">
        <f>SUM(#REF!)</f>
        <v>#REF!</v>
      </c>
      <c r="AB63" s="187" t="e">
        <f>SUM(#REF!)</f>
        <v>#REF!</v>
      </c>
      <c r="AC63" s="187" t="e">
        <f>SUM(#REF!)</f>
        <v>#REF!</v>
      </c>
      <c r="AD63" s="187" t="e">
        <f>SUM(#REF!)</f>
        <v>#REF!</v>
      </c>
      <c r="AE63" s="187" t="e">
        <f>SUM(#REF!)</f>
        <v>#REF!</v>
      </c>
      <c r="AF63" s="187" t="e">
        <f>SUM(#REF!)</f>
        <v>#REF!</v>
      </c>
      <c r="AG63" s="187" t="e">
        <f>SUM(#REF!)</f>
        <v>#REF!</v>
      </c>
      <c r="AH63" s="187" t="e">
        <f>SUM(#REF!)</f>
        <v>#REF!</v>
      </c>
      <c r="AI63" s="187" t="e">
        <f>SUM(#REF!)</f>
        <v>#REF!</v>
      </c>
      <c r="AJ63" s="187" t="e">
        <f>SUM(#REF!)</f>
        <v>#REF!</v>
      </c>
      <c r="AK63" s="187" t="e">
        <f>SUM(#REF!)</f>
        <v>#REF!</v>
      </c>
      <c r="AL63" s="187" t="e">
        <f>SUM(#REF!)</f>
        <v>#REF!</v>
      </c>
      <c r="AM63" s="187" t="e">
        <f>SUM(#REF!)</f>
        <v>#REF!</v>
      </c>
      <c r="AN63" s="187" t="e">
        <f>SUM(#REF!)</f>
        <v>#REF!</v>
      </c>
      <c r="AO63" s="187" t="e">
        <f>SUM(#REF!)</f>
        <v>#REF!</v>
      </c>
      <c r="AP63" s="187" t="e">
        <f>SUM(#REF!)</f>
        <v>#REF!</v>
      </c>
      <c r="AQ63" s="187" t="e">
        <f>SUM(#REF!)</f>
        <v>#REF!</v>
      </c>
      <c r="AR63" s="187" t="e">
        <f>SUM(#REF!)</f>
        <v>#REF!</v>
      </c>
      <c r="AS63" s="187" t="e">
        <f>SUM(#REF!)</f>
        <v>#REF!</v>
      </c>
      <c r="AT63" s="187" t="e">
        <f>SUM(#REF!)</f>
        <v>#REF!</v>
      </c>
      <c r="AU63" s="187" t="e">
        <f>SUM(#REF!)</f>
        <v>#REF!</v>
      </c>
      <c r="IV63" s="4"/>
    </row>
    <row r="64" spans="1:256" s="1" customFormat="1" hidden="1" x14ac:dyDescent="0.25">
      <c r="A64" s="105" t="s">
        <v>276</v>
      </c>
      <c r="B64" s="105"/>
      <c r="C64" s="105" t="s">
        <v>276</v>
      </c>
      <c r="D64" s="105"/>
      <c r="E64" s="7">
        <v>5</v>
      </c>
      <c r="F64" s="105" t="e">
        <f t="shared" si="0"/>
        <v>#REF!</v>
      </c>
      <c r="G64" s="187"/>
      <c r="H64" s="18"/>
      <c r="I64" s="187"/>
      <c r="J64" s="187"/>
      <c r="K64" s="187"/>
      <c r="L64" s="187">
        <f>SUM($G$60:G64)</f>
        <v>0</v>
      </c>
      <c r="M64" s="187">
        <f>SUM($G$60:G64)</f>
        <v>0</v>
      </c>
      <c r="N64" s="187">
        <f>SUM($G$60:G64)</f>
        <v>0</v>
      </c>
      <c r="O64" s="187">
        <f>SUM($G$60:G64)</f>
        <v>0</v>
      </c>
      <c r="P64" s="187">
        <f>SUM($G$60:G64)</f>
        <v>0</v>
      </c>
      <c r="R64" s="187" t="e">
        <f>#REF!</f>
        <v>#REF!</v>
      </c>
      <c r="S64" s="187" t="e">
        <f>SUM(#REF!)</f>
        <v>#REF!</v>
      </c>
      <c r="T64" s="187" t="e">
        <f>SUM(#REF!)</f>
        <v>#REF!</v>
      </c>
      <c r="U64" s="187" t="e">
        <f>SUM(#REF!)</f>
        <v>#REF!</v>
      </c>
      <c r="V64" s="187" t="e">
        <f>SUM(#REF!)</f>
        <v>#REF!</v>
      </c>
      <c r="W64" s="187" t="e">
        <f>SUM(#REF!)</f>
        <v>#REF!</v>
      </c>
      <c r="X64" s="187" t="e">
        <f>SUM(#REF!)</f>
        <v>#REF!</v>
      </c>
      <c r="Y64" s="187" t="e">
        <f>SUM(#REF!)</f>
        <v>#REF!</v>
      </c>
      <c r="Z64" s="187" t="e">
        <f>SUM(#REF!)</f>
        <v>#REF!</v>
      </c>
      <c r="AA64" s="187" t="e">
        <f>SUM(#REF!)</f>
        <v>#REF!</v>
      </c>
      <c r="AB64" s="187" t="e">
        <f>SUM(#REF!)</f>
        <v>#REF!</v>
      </c>
      <c r="AC64" s="187" t="e">
        <f>SUM(#REF!)</f>
        <v>#REF!</v>
      </c>
      <c r="AD64" s="187" t="e">
        <f>SUM(#REF!)</f>
        <v>#REF!</v>
      </c>
      <c r="AE64" s="187" t="e">
        <f>SUM(#REF!)</f>
        <v>#REF!</v>
      </c>
      <c r="AF64" s="187" t="e">
        <f>SUM(#REF!)</f>
        <v>#REF!</v>
      </c>
      <c r="AG64" s="187" t="e">
        <f>SUM(#REF!)</f>
        <v>#REF!</v>
      </c>
      <c r="AH64" s="187" t="e">
        <f>SUM(#REF!)</f>
        <v>#REF!</v>
      </c>
      <c r="AI64" s="187" t="e">
        <f>SUM(#REF!)</f>
        <v>#REF!</v>
      </c>
      <c r="AJ64" s="187" t="e">
        <f>SUM(#REF!)</f>
        <v>#REF!</v>
      </c>
      <c r="AK64" s="187" t="e">
        <f>SUM(#REF!)</f>
        <v>#REF!</v>
      </c>
      <c r="AL64" s="187" t="e">
        <f>SUM(#REF!)</f>
        <v>#REF!</v>
      </c>
      <c r="AM64" s="187" t="e">
        <f>SUM(#REF!)</f>
        <v>#REF!</v>
      </c>
      <c r="AN64" s="187" t="e">
        <f>SUM(#REF!)</f>
        <v>#REF!</v>
      </c>
      <c r="AO64" s="187" t="e">
        <f>SUM(#REF!)</f>
        <v>#REF!</v>
      </c>
      <c r="AP64" s="187" t="e">
        <f>SUM(#REF!)</f>
        <v>#REF!</v>
      </c>
      <c r="AQ64" s="187" t="e">
        <f>SUM(#REF!)</f>
        <v>#REF!</v>
      </c>
      <c r="AR64" s="187" t="e">
        <f>SUM(#REF!)</f>
        <v>#REF!</v>
      </c>
      <c r="AS64" s="187" t="e">
        <f>SUM(#REF!)</f>
        <v>#REF!</v>
      </c>
      <c r="AT64" s="187" t="e">
        <f>SUM(#REF!)</f>
        <v>#REF!</v>
      </c>
      <c r="AU64" s="187" t="e">
        <f>SUM(#REF!)</f>
        <v>#REF!</v>
      </c>
      <c r="IV64" s="4"/>
    </row>
    <row r="65" spans="1:256" s="1" customFormat="1" hidden="1" x14ac:dyDescent="0.25">
      <c r="A65" s="105" t="s">
        <v>276</v>
      </c>
      <c r="B65" s="105"/>
      <c r="C65" s="105" t="s">
        <v>276</v>
      </c>
      <c r="D65" s="105"/>
      <c r="E65" s="7">
        <v>6</v>
      </c>
      <c r="F65" s="105" t="e">
        <f t="shared" si="0"/>
        <v>#REF!</v>
      </c>
      <c r="G65" s="187"/>
      <c r="H65" s="18"/>
      <c r="I65" s="187"/>
      <c r="J65" s="187"/>
      <c r="K65" s="187"/>
      <c r="L65" s="187">
        <f>SUM($G$60:G65)</f>
        <v>0</v>
      </c>
      <c r="M65" s="187">
        <f>SUM($G$60:G65)</f>
        <v>0</v>
      </c>
      <c r="N65" s="187">
        <f>SUM($G$60:G65)</f>
        <v>0</v>
      </c>
      <c r="O65" s="187">
        <f>SUM($G$60:G65)</f>
        <v>0</v>
      </c>
      <c r="P65" s="187">
        <f>SUM($G$60:G65)</f>
        <v>0</v>
      </c>
      <c r="R65" s="187" t="e">
        <f>#REF!</f>
        <v>#REF!</v>
      </c>
      <c r="S65" s="187" t="e">
        <f>SUM(#REF!)</f>
        <v>#REF!</v>
      </c>
      <c r="T65" s="187" t="e">
        <f>SUM(#REF!)</f>
        <v>#REF!</v>
      </c>
      <c r="U65" s="187" t="e">
        <f>SUM(#REF!)</f>
        <v>#REF!</v>
      </c>
      <c r="V65" s="187" t="e">
        <f>SUM(#REF!)</f>
        <v>#REF!</v>
      </c>
      <c r="W65" s="187" t="e">
        <f>SUM(#REF!)</f>
        <v>#REF!</v>
      </c>
      <c r="X65" s="187" t="e">
        <f>SUM(#REF!)</f>
        <v>#REF!</v>
      </c>
      <c r="Y65" s="187" t="e">
        <f>SUM(#REF!)</f>
        <v>#REF!</v>
      </c>
      <c r="Z65" s="187" t="e">
        <f>SUM(#REF!)</f>
        <v>#REF!</v>
      </c>
      <c r="AA65" s="187" t="e">
        <f>SUM(#REF!)</f>
        <v>#REF!</v>
      </c>
      <c r="AB65" s="187" t="e">
        <f>SUM(#REF!)</f>
        <v>#REF!</v>
      </c>
      <c r="AC65" s="187" t="e">
        <f>SUM(#REF!)</f>
        <v>#REF!</v>
      </c>
      <c r="AD65" s="187" t="e">
        <f>SUM(#REF!)</f>
        <v>#REF!</v>
      </c>
      <c r="AE65" s="187" t="e">
        <f>SUM(#REF!)</f>
        <v>#REF!</v>
      </c>
      <c r="AF65" s="187" t="e">
        <f>SUM(#REF!)</f>
        <v>#REF!</v>
      </c>
      <c r="AG65" s="187" t="e">
        <f>SUM(#REF!)</f>
        <v>#REF!</v>
      </c>
      <c r="AH65" s="187" t="e">
        <f>SUM(#REF!)</f>
        <v>#REF!</v>
      </c>
      <c r="AI65" s="187" t="e">
        <f>SUM(#REF!)</f>
        <v>#REF!</v>
      </c>
      <c r="AJ65" s="187" t="e">
        <f>SUM(#REF!)</f>
        <v>#REF!</v>
      </c>
      <c r="AK65" s="187" t="e">
        <f>SUM(#REF!)</f>
        <v>#REF!</v>
      </c>
      <c r="AL65" s="187" t="e">
        <f>SUM(#REF!)</f>
        <v>#REF!</v>
      </c>
      <c r="AM65" s="187" t="e">
        <f>SUM(#REF!)</f>
        <v>#REF!</v>
      </c>
      <c r="AN65" s="187" t="e">
        <f>SUM(#REF!)</f>
        <v>#REF!</v>
      </c>
      <c r="AO65" s="187" t="e">
        <f>SUM(#REF!)</f>
        <v>#REF!</v>
      </c>
      <c r="AP65" s="187" t="e">
        <f>SUM(#REF!)</f>
        <v>#REF!</v>
      </c>
      <c r="AQ65" s="187" t="e">
        <f>SUM(#REF!)</f>
        <v>#REF!</v>
      </c>
      <c r="AR65" s="187" t="e">
        <f>SUM(#REF!)</f>
        <v>#REF!</v>
      </c>
      <c r="AS65" s="187" t="e">
        <f>SUM(#REF!)</f>
        <v>#REF!</v>
      </c>
      <c r="AT65" s="187" t="e">
        <f>SUM(#REF!)</f>
        <v>#REF!</v>
      </c>
      <c r="AU65" s="187" t="e">
        <f>SUM(#REF!)</f>
        <v>#REF!</v>
      </c>
      <c r="IV65" s="4"/>
    </row>
    <row r="66" spans="1:256" s="1" customFormat="1" hidden="1" x14ac:dyDescent="0.25">
      <c r="A66" s="105" t="s">
        <v>276</v>
      </c>
      <c r="B66" s="105"/>
      <c r="C66" s="105" t="s">
        <v>276</v>
      </c>
      <c r="D66" s="105"/>
      <c r="E66" s="7">
        <v>7</v>
      </c>
      <c r="F66" s="105" t="e">
        <f t="shared" si="0"/>
        <v>#REF!</v>
      </c>
      <c r="G66" s="187"/>
      <c r="H66" s="18"/>
      <c r="I66" s="187"/>
      <c r="J66" s="187"/>
      <c r="K66" s="187"/>
      <c r="L66" s="187">
        <f>SUM($G$60:G66)</f>
        <v>0</v>
      </c>
      <c r="M66" s="187">
        <f>SUM($G$60:G66)</f>
        <v>0</v>
      </c>
      <c r="N66" s="187">
        <f>SUM($G$60:G66)</f>
        <v>0</v>
      </c>
      <c r="O66" s="187">
        <f>SUM($G$60:G66)</f>
        <v>0</v>
      </c>
      <c r="P66" s="187">
        <f>SUM($G$60:G66)</f>
        <v>0</v>
      </c>
      <c r="R66" s="187" t="e">
        <f>#REF!</f>
        <v>#REF!</v>
      </c>
      <c r="S66" s="187" t="e">
        <f>SUM(#REF!)</f>
        <v>#REF!</v>
      </c>
      <c r="T66" s="187" t="e">
        <f>SUM(#REF!)</f>
        <v>#REF!</v>
      </c>
      <c r="U66" s="187" t="e">
        <f>SUM(#REF!)</f>
        <v>#REF!</v>
      </c>
      <c r="V66" s="187" t="e">
        <f>SUM(#REF!)</f>
        <v>#REF!</v>
      </c>
      <c r="W66" s="187" t="e">
        <f>SUM(#REF!)</f>
        <v>#REF!</v>
      </c>
      <c r="X66" s="187" t="e">
        <f>SUM(#REF!)</f>
        <v>#REF!</v>
      </c>
      <c r="Y66" s="187" t="e">
        <f>SUM(#REF!)</f>
        <v>#REF!</v>
      </c>
      <c r="Z66" s="187" t="e">
        <f>SUM(#REF!)</f>
        <v>#REF!</v>
      </c>
      <c r="AA66" s="187" t="e">
        <f>SUM(#REF!)</f>
        <v>#REF!</v>
      </c>
      <c r="AB66" s="187" t="e">
        <f>SUM(#REF!)</f>
        <v>#REF!</v>
      </c>
      <c r="AC66" s="187" t="e">
        <f>SUM(#REF!)</f>
        <v>#REF!</v>
      </c>
      <c r="AD66" s="187" t="e">
        <f>SUM(#REF!)</f>
        <v>#REF!</v>
      </c>
      <c r="AE66" s="187" t="e">
        <f>SUM(#REF!)</f>
        <v>#REF!</v>
      </c>
      <c r="AF66" s="187" t="e">
        <f>SUM(#REF!)</f>
        <v>#REF!</v>
      </c>
      <c r="AG66" s="187" t="e">
        <f>SUM(#REF!)</f>
        <v>#REF!</v>
      </c>
      <c r="AH66" s="187" t="e">
        <f>SUM(#REF!)</f>
        <v>#REF!</v>
      </c>
      <c r="AI66" s="187" t="e">
        <f>SUM(#REF!)</f>
        <v>#REF!</v>
      </c>
      <c r="AJ66" s="187" t="e">
        <f>SUM(#REF!)</f>
        <v>#REF!</v>
      </c>
      <c r="AK66" s="187" t="e">
        <f>SUM(#REF!)</f>
        <v>#REF!</v>
      </c>
      <c r="AL66" s="187" t="e">
        <f>SUM(#REF!)</f>
        <v>#REF!</v>
      </c>
      <c r="AM66" s="187" t="e">
        <f>SUM(#REF!)</f>
        <v>#REF!</v>
      </c>
      <c r="AN66" s="187" t="e">
        <f>SUM(#REF!)</f>
        <v>#REF!</v>
      </c>
      <c r="AO66" s="187" t="e">
        <f>SUM(#REF!)</f>
        <v>#REF!</v>
      </c>
      <c r="AP66" s="187" t="e">
        <f>SUM(#REF!)</f>
        <v>#REF!</v>
      </c>
      <c r="AQ66" s="187" t="e">
        <f>SUM(#REF!)</f>
        <v>#REF!</v>
      </c>
      <c r="AR66" s="187" t="e">
        <f>SUM(#REF!)</f>
        <v>#REF!</v>
      </c>
      <c r="AS66" s="187" t="e">
        <f>SUM(#REF!)</f>
        <v>#REF!</v>
      </c>
      <c r="AT66" s="187" t="e">
        <f>SUM(#REF!)</f>
        <v>#REF!</v>
      </c>
      <c r="AU66" s="187" t="e">
        <f>SUM(#REF!)</f>
        <v>#REF!</v>
      </c>
      <c r="IV66" s="4"/>
    </row>
    <row r="67" spans="1:256" s="1" customFormat="1" hidden="1" x14ac:dyDescent="0.25">
      <c r="A67" s="105" t="s">
        <v>276</v>
      </c>
      <c r="B67" s="105"/>
      <c r="C67" s="105" t="s">
        <v>276</v>
      </c>
      <c r="D67" s="105"/>
      <c r="E67" s="7">
        <v>8</v>
      </c>
      <c r="F67" s="105" t="e">
        <f t="shared" si="0"/>
        <v>#REF!</v>
      </c>
      <c r="G67" s="187"/>
      <c r="H67" s="18"/>
      <c r="I67" s="187"/>
      <c r="J67" s="187"/>
      <c r="K67" s="187"/>
      <c r="L67" s="187">
        <f>SUM($G$60:G67)</f>
        <v>0</v>
      </c>
      <c r="M67" s="187">
        <f>SUM($G$60:G67)</f>
        <v>0</v>
      </c>
      <c r="N67" s="187">
        <f>SUM($G$60:G67)</f>
        <v>0</v>
      </c>
      <c r="O67" s="187">
        <f>SUM($G$60:G67)</f>
        <v>0</v>
      </c>
      <c r="P67" s="187">
        <f>SUM($G$60:G67)</f>
        <v>0</v>
      </c>
      <c r="R67" s="187" t="e">
        <f>#REF!</f>
        <v>#REF!</v>
      </c>
      <c r="S67" s="187" t="e">
        <f>SUM(#REF!)</f>
        <v>#REF!</v>
      </c>
      <c r="T67" s="187" t="e">
        <f>SUM(#REF!)</f>
        <v>#REF!</v>
      </c>
      <c r="U67" s="187" t="e">
        <f>SUM(#REF!)</f>
        <v>#REF!</v>
      </c>
      <c r="V67" s="187" t="e">
        <f>SUM(#REF!)</f>
        <v>#REF!</v>
      </c>
      <c r="W67" s="187" t="e">
        <f>SUM(#REF!)</f>
        <v>#REF!</v>
      </c>
      <c r="X67" s="187" t="e">
        <f>SUM(#REF!)</f>
        <v>#REF!</v>
      </c>
      <c r="Y67" s="187" t="e">
        <f>SUM(#REF!)</f>
        <v>#REF!</v>
      </c>
      <c r="Z67" s="187" t="e">
        <f>SUM(#REF!)</f>
        <v>#REF!</v>
      </c>
      <c r="AA67" s="187" t="e">
        <f>SUM(#REF!)</f>
        <v>#REF!</v>
      </c>
      <c r="AB67" s="187" t="e">
        <f>SUM(#REF!)</f>
        <v>#REF!</v>
      </c>
      <c r="AC67" s="187" t="e">
        <f>SUM(#REF!)</f>
        <v>#REF!</v>
      </c>
      <c r="AD67" s="187" t="e">
        <f>SUM(#REF!)</f>
        <v>#REF!</v>
      </c>
      <c r="AE67" s="187" t="e">
        <f>SUM(#REF!)</f>
        <v>#REF!</v>
      </c>
      <c r="AF67" s="187" t="e">
        <f>SUM(#REF!)</f>
        <v>#REF!</v>
      </c>
      <c r="AG67" s="187" t="e">
        <f>SUM(#REF!)</f>
        <v>#REF!</v>
      </c>
      <c r="AH67" s="187" t="e">
        <f>SUM(#REF!)</f>
        <v>#REF!</v>
      </c>
      <c r="AI67" s="187" t="e">
        <f>SUM(#REF!)</f>
        <v>#REF!</v>
      </c>
      <c r="AJ67" s="187" t="e">
        <f>SUM(#REF!)</f>
        <v>#REF!</v>
      </c>
      <c r="AK67" s="187" t="e">
        <f>SUM(#REF!)</f>
        <v>#REF!</v>
      </c>
      <c r="AL67" s="187" t="e">
        <f>SUM(#REF!)</f>
        <v>#REF!</v>
      </c>
      <c r="AM67" s="187" t="e">
        <f>SUM(#REF!)</f>
        <v>#REF!</v>
      </c>
      <c r="AN67" s="187" t="e">
        <f>SUM(#REF!)</f>
        <v>#REF!</v>
      </c>
      <c r="AO67" s="187" t="e">
        <f>SUM(#REF!)</f>
        <v>#REF!</v>
      </c>
      <c r="AP67" s="187" t="e">
        <f>SUM(#REF!)</f>
        <v>#REF!</v>
      </c>
      <c r="AQ67" s="187" t="e">
        <f>SUM(#REF!)</f>
        <v>#REF!</v>
      </c>
      <c r="AR67" s="187" t="e">
        <f>SUM(#REF!)</f>
        <v>#REF!</v>
      </c>
      <c r="AS67" s="187" t="e">
        <f>SUM(#REF!)</f>
        <v>#REF!</v>
      </c>
      <c r="AT67" s="187" t="e">
        <f>SUM(#REF!)</f>
        <v>#REF!</v>
      </c>
      <c r="AU67" s="187" t="e">
        <f>SUM(#REF!)</f>
        <v>#REF!</v>
      </c>
      <c r="IV67" s="4"/>
    </row>
    <row r="68" spans="1:256" s="1" customFormat="1" hidden="1" x14ac:dyDescent="0.25">
      <c r="A68" s="105" t="s">
        <v>276</v>
      </c>
      <c r="B68" s="105"/>
      <c r="C68" s="105" t="s">
        <v>276</v>
      </c>
      <c r="D68" s="105"/>
      <c r="E68" s="7">
        <v>9</v>
      </c>
      <c r="F68" s="105" t="e">
        <f t="shared" si="0"/>
        <v>#REF!</v>
      </c>
      <c r="G68" s="187"/>
      <c r="H68" s="18"/>
      <c r="I68" s="187"/>
      <c r="J68" s="187"/>
      <c r="K68" s="187"/>
      <c r="L68" s="187">
        <f>SUM($G$60:G68)</f>
        <v>0</v>
      </c>
      <c r="M68" s="187">
        <f>SUM($G$60:G68)</f>
        <v>0</v>
      </c>
      <c r="N68" s="187">
        <f>SUM($G$60:G68)</f>
        <v>0</v>
      </c>
      <c r="O68" s="187">
        <f>SUM($G$60:G68)</f>
        <v>0</v>
      </c>
      <c r="P68" s="187">
        <f>SUM($G$60:G68)</f>
        <v>0</v>
      </c>
      <c r="R68" s="187" t="e">
        <f>#REF!</f>
        <v>#REF!</v>
      </c>
      <c r="S68" s="187" t="e">
        <f>SUM(#REF!)</f>
        <v>#REF!</v>
      </c>
      <c r="T68" s="187" t="e">
        <f>SUM(#REF!)</f>
        <v>#REF!</v>
      </c>
      <c r="U68" s="187" t="e">
        <f>SUM(#REF!)</f>
        <v>#REF!</v>
      </c>
      <c r="V68" s="187" t="e">
        <f>SUM(#REF!)</f>
        <v>#REF!</v>
      </c>
      <c r="W68" s="187" t="e">
        <f>SUM(#REF!)</f>
        <v>#REF!</v>
      </c>
      <c r="X68" s="187" t="e">
        <f>SUM(#REF!)</f>
        <v>#REF!</v>
      </c>
      <c r="Y68" s="187" t="e">
        <f>SUM(#REF!)</f>
        <v>#REF!</v>
      </c>
      <c r="Z68" s="187" t="e">
        <f>SUM(#REF!)</f>
        <v>#REF!</v>
      </c>
      <c r="AA68" s="187" t="e">
        <f>SUM(#REF!)</f>
        <v>#REF!</v>
      </c>
      <c r="AB68" s="187" t="e">
        <f>SUM(#REF!)</f>
        <v>#REF!</v>
      </c>
      <c r="AC68" s="187" t="e">
        <f>SUM(#REF!)</f>
        <v>#REF!</v>
      </c>
      <c r="AD68" s="187" t="e">
        <f>SUM(#REF!)</f>
        <v>#REF!</v>
      </c>
      <c r="AE68" s="187" t="e">
        <f>SUM(#REF!)</f>
        <v>#REF!</v>
      </c>
      <c r="AF68" s="187" t="e">
        <f>SUM(#REF!)</f>
        <v>#REF!</v>
      </c>
      <c r="AG68" s="187" t="e">
        <f>SUM(#REF!)</f>
        <v>#REF!</v>
      </c>
      <c r="AH68" s="187" t="e">
        <f>SUM(#REF!)</f>
        <v>#REF!</v>
      </c>
      <c r="AI68" s="187" t="e">
        <f>SUM(#REF!)</f>
        <v>#REF!</v>
      </c>
      <c r="AJ68" s="187" t="e">
        <f>SUM(#REF!)</f>
        <v>#REF!</v>
      </c>
      <c r="AK68" s="187" t="e">
        <f>SUM(#REF!)</f>
        <v>#REF!</v>
      </c>
      <c r="AL68" s="187" t="e">
        <f>SUM(#REF!)</f>
        <v>#REF!</v>
      </c>
      <c r="AM68" s="187" t="e">
        <f>SUM(#REF!)</f>
        <v>#REF!</v>
      </c>
      <c r="AN68" s="187" t="e">
        <f>SUM(#REF!)</f>
        <v>#REF!</v>
      </c>
      <c r="AO68" s="187" t="e">
        <f>SUM(#REF!)</f>
        <v>#REF!</v>
      </c>
      <c r="AP68" s="187" t="e">
        <f>SUM(#REF!)</f>
        <v>#REF!</v>
      </c>
      <c r="AQ68" s="187" t="e">
        <f>SUM(#REF!)</f>
        <v>#REF!</v>
      </c>
      <c r="AR68" s="187" t="e">
        <f>SUM(#REF!)</f>
        <v>#REF!</v>
      </c>
      <c r="AS68" s="187" t="e">
        <f>SUM(#REF!)</f>
        <v>#REF!</v>
      </c>
      <c r="AT68" s="187" t="e">
        <f>SUM(#REF!)</f>
        <v>#REF!</v>
      </c>
      <c r="AU68" s="187" t="e">
        <f>SUM(#REF!)</f>
        <v>#REF!</v>
      </c>
      <c r="IV68" s="4"/>
    </row>
    <row r="69" spans="1:256" s="1" customFormat="1" hidden="1" x14ac:dyDescent="0.25">
      <c r="A69" s="105" t="s">
        <v>276</v>
      </c>
      <c r="B69" s="105"/>
      <c r="C69" s="105" t="s">
        <v>276</v>
      </c>
      <c r="D69" s="105"/>
      <c r="E69" s="7">
        <v>10</v>
      </c>
      <c r="F69" s="105" t="e">
        <f t="shared" si="0"/>
        <v>#REF!</v>
      </c>
      <c r="G69" s="187"/>
      <c r="H69" s="18"/>
      <c r="I69" s="187"/>
      <c r="J69" s="187"/>
      <c r="K69" s="187"/>
      <c r="L69" s="187">
        <f>SUM($G$60:G69)</f>
        <v>0</v>
      </c>
      <c r="M69" s="187">
        <f>SUM($G$60:G69)</f>
        <v>0</v>
      </c>
      <c r="N69" s="187">
        <f>SUM($G$60:G69)</f>
        <v>0</v>
      </c>
      <c r="O69" s="187">
        <f>SUM($G$60:G69)</f>
        <v>0</v>
      </c>
      <c r="P69" s="187">
        <f>SUM($G$60:G69)</f>
        <v>0</v>
      </c>
      <c r="R69" s="187" t="e">
        <f>#REF!</f>
        <v>#REF!</v>
      </c>
      <c r="S69" s="187" t="e">
        <f>SUM(#REF!)</f>
        <v>#REF!</v>
      </c>
      <c r="T69" s="187" t="e">
        <f>SUM(#REF!)</f>
        <v>#REF!</v>
      </c>
      <c r="U69" s="187" t="e">
        <f>SUM(#REF!)</f>
        <v>#REF!</v>
      </c>
      <c r="V69" s="187" t="e">
        <f>SUM(#REF!)</f>
        <v>#REF!</v>
      </c>
      <c r="W69" s="187" t="e">
        <f>SUM(#REF!)</f>
        <v>#REF!</v>
      </c>
      <c r="X69" s="187" t="e">
        <f>SUM(#REF!)</f>
        <v>#REF!</v>
      </c>
      <c r="Y69" s="187" t="e">
        <f>SUM(#REF!)</f>
        <v>#REF!</v>
      </c>
      <c r="Z69" s="187" t="e">
        <f>SUM(#REF!)</f>
        <v>#REF!</v>
      </c>
      <c r="AA69" s="187" t="e">
        <f>SUM(#REF!)</f>
        <v>#REF!</v>
      </c>
      <c r="AB69" s="187" t="e">
        <f>SUM(#REF!)</f>
        <v>#REF!</v>
      </c>
      <c r="AC69" s="187" t="e">
        <f>SUM(#REF!)</f>
        <v>#REF!</v>
      </c>
      <c r="AD69" s="187" t="e">
        <f>SUM(#REF!)</f>
        <v>#REF!</v>
      </c>
      <c r="AE69" s="187" t="e">
        <f>SUM(#REF!)</f>
        <v>#REF!</v>
      </c>
      <c r="AF69" s="187" t="e">
        <f>SUM(#REF!)</f>
        <v>#REF!</v>
      </c>
      <c r="AG69" s="187" t="e">
        <f>SUM(#REF!)</f>
        <v>#REF!</v>
      </c>
      <c r="AH69" s="187" t="e">
        <f>SUM(#REF!)</f>
        <v>#REF!</v>
      </c>
      <c r="AI69" s="187" t="e">
        <f>SUM(#REF!)</f>
        <v>#REF!</v>
      </c>
      <c r="AJ69" s="187" t="e">
        <f>SUM(#REF!)</f>
        <v>#REF!</v>
      </c>
      <c r="AK69" s="187" t="e">
        <f>SUM(#REF!)</f>
        <v>#REF!</v>
      </c>
      <c r="AL69" s="187" t="e">
        <f>SUM(#REF!)</f>
        <v>#REF!</v>
      </c>
      <c r="AM69" s="187" t="e">
        <f>SUM(#REF!)</f>
        <v>#REF!</v>
      </c>
      <c r="AN69" s="187" t="e">
        <f>SUM(#REF!)</f>
        <v>#REF!</v>
      </c>
      <c r="AO69" s="187" t="e">
        <f>SUM(#REF!)</f>
        <v>#REF!</v>
      </c>
      <c r="AP69" s="187" t="e">
        <f>SUM(#REF!)</f>
        <v>#REF!</v>
      </c>
      <c r="AQ69" s="187" t="e">
        <f>SUM(#REF!)</f>
        <v>#REF!</v>
      </c>
      <c r="AR69" s="187" t="e">
        <f>SUM(#REF!)</f>
        <v>#REF!</v>
      </c>
      <c r="AS69" s="187" t="e">
        <f>SUM(#REF!)</f>
        <v>#REF!</v>
      </c>
      <c r="AT69" s="187" t="e">
        <f>SUM(#REF!)</f>
        <v>#REF!</v>
      </c>
      <c r="AU69" s="187" t="e">
        <f>SUM(#REF!)</f>
        <v>#REF!</v>
      </c>
      <c r="IV69" s="4"/>
    </row>
    <row r="70" spans="1:256" s="1" customFormat="1" hidden="1" x14ac:dyDescent="0.25">
      <c r="A70" s="105" t="s">
        <v>276</v>
      </c>
      <c r="B70" s="105"/>
      <c r="C70" s="105" t="s">
        <v>276</v>
      </c>
      <c r="D70" s="105"/>
      <c r="E70" s="7">
        <v>11</v>
      </c>
      <c r="F70" s="105" t="e">
        <f t="shared" si="0"/>
        <v>#REF!</v>
      </c>
      <c r="G70" s="187"/>
      <c r="H70" s="18"/>
      <c r="I70" s="187"/>
      <c r="J70" s="187"/>
      <c r="K70" s="187"/>
      <c r="L70" s="187">
        <f>SUM($G$60:G70)</f>
        <v>0</v>
      </c>
      <c r="M70" s="187">
        <f>SUM($G$60:G70)</f>
        <v>0</v>
      </c>
      <c r="N70" s="187">
        <f>SUM($G$60:G70)</f>
        <v>0</v>
      </c>
      <c r="O70" s="187">
        <f>SUM($G$60:G70)</f>
        <v>0</v>
      </c>
      <c r="P70" s="187">
        <f>SUM($G$60:G70)</f>
        <v>0</v>
      </c>
      <c r="R70" s="187" t="e">
        <f>#REF!</f>
        <v>#REF!</v>
      </c>
      <c r="S70" s="187" t="e">
        <f>SUM(#REF!)</f>
        <v>#REF!</v>
      </c>
      <c r="T70" s="187" t="e">
        <f>SUM(#REF!)</f>
        <v>#REF!</v>
      </c>
      <c r="U70" s="187" t="e">
        <f>SUM(#REF!)</f>
        <v>#REF!</v>
      </c>
      <c r="V70" s="187" t="e">
        <f>SUM(#REF!)</f>
        <v>#REF!</v>
      </c>
      <c r="W70" s="187" t="e">
        <f>SUM(#REF!)</f>
        <v>#REF!</v>
      </c>
      <c r="X70" s="187" t="e">
        <f>SUM(#REF!)</f>
        <v>#REF!</v>
      </c>
      <c r="Y70" s="187" t="e">
        <f>SUM(#REF!)</f>
        <v>#REF!</v>
      </c>
      <c r="Z70" s="187" t="e">
        <f>SUM(#REF!)</f>
        <v>#REF!</v>
      </c>
      <c r="AA70" s="187" t="e">
        <f>SUM(#REF!)</f>
        <v>#REF!</v>
      </c>
      <c r="AB70" s="187" t="e">
        <f>SUM(#REF!)</f>
        <v>#REF!</v>
      </c>
      <c r="AC70" s="187" t="e">
        <f>SUM(#REF!)</f>
        <v>#REF!</v>
      </c>
      <c r="AD70" s="187" t="e">
        <f>SUM(#REF!)</f>
        <v>#REF!</v>
      </c>
      <c r="AE70" s="187" t="e">
        <f>SUM(#REF!)</f>
        <v>#REF!</v>
      </c>
      <c r="AF70" s="187" t="e">
        <f>SUM(#REF!)</f>
        <v>#REF!</v>
      </c>
      <c r="AG70" s="187" t="e">
        <f>SUM(#REF!)</f>
        <v>#REF!</v>
      </c>
      <c r="AH70" s="187" t="e">
        <f>SUM(#REF!)</f>
        <v>#REF!</v>
      </c>
      <c r="AI70" s="187" t="e">
        <f>SUM(#REF!)</f>
        <v>#REF!</v>
      </c>
      <c r="AJ70" s="187" t="e">
        <f>SUM(#REF!)</f>
        <v>#REF!</v>
      </c>
      <c r="AK70" s="187" t="e">
        <f>SUM(#REF!)</f>
        <v>#REF!</v>
      </c>
      <c r="AL70" s="187" t="e">
        <f>SUM(#REF!)</f>
        <v>#REF!</v>
      </c>
      <c r="AM70" s="187" t="e">
        <f>SUM(#REF!)</f>
        <v>#REF!</v>
      </c>
      <c r="AN70" s="187" t="e">
        <f>SUM(#REF!)</f>
        <v>#REF!</v>
      </c>
      <c r="AO70" s="187" t="e">
        <f>SUM(#REF!)</f>
        <v>#REF!</v>
      </c>
      <c r="AP70" s="187" t="e">
        <f>SUM(#REF!)</f>
        <v>#REF!</v>
      </c>
      <c r="AQ70" s="187" t="e">
        <f>SUM(#REF!)</f>
        <v>#REF!</v>
      </c>
      <c r="AR70" s="187" t="e">
        <f>SUM(#REF!)</f>
        <v>#REF!</v>
      </c>
      <c r="AS70" s="187" t="e">
        <f>SUM(#REF!)</f>
        <v>#REF!</v>
      </c>
      <c r="AT70" s="187" t="e">
        <f>SUM(#REF!)</f>
        <v>#REF!</v>
      </c>
      <c r="AU70" s="187" t="e">
        <f>SUM(#REF!)</f>
        <v>#REF!</v>
      </c>
      <c r="IV70" s="4"/>
    </row>
    <row r="71" spans="1:256" s="1" customFormat="1" hidden="1" x14ac:dyDescent="0.25">
      <c r="A71" s="105" t="s">
        <v>276</v>
      </c>
      <c r="B71" s="105"/>
      <c r="C71" s="105" t="s">
        <v>276</v>
      </c>
      <c r="D71" s="105"/>
      <c r="E71" s="7">
        <v>12</v>
      </c>
      <c r="F71" s="105" t="e">
        <f t="shared" si="0"/>
        <v>#REF!</v>
      </c>
      <c r="G71" s="187"/>
      <c r="H71" s="18"/>
      <c r="I71" s="187"/>
      <c r="J71" s="187"/>
      <c r="K71" s="187"/>
      <c r="L71" s="187">
        <f>SUM($G$60:G71)</f>
        <v>0</v>
      </c>
      <c r="M71" s="187">
        <f>SUM($G$60:G71)</f>
        <v>0</v>
      </c>
      <c r="N71" s="187">
        <f>SUM($G$60:G71)</f>
        <v>0</v>
      </c>
      <c r="O71" s="187">
        <f>SUM($G$60:G71)</f>
        <v>0</v>
      </c>
      <c r="P71" s="187">
        <f>SUM($G$60:G71)</f>
        <v>0</v>
      </c>
      <c r="R71" s="187" t="e">
        <f>#REF!</f>
        <v>#REF!</v>
      </c>
      <c r="S71" s="187" t="e">
        <f>SUM(#REF!)</f>
        <v>#REF!</v>
      </c>
      <c r="T71" s="187" t="e">
        <f>SUM(#REF!)</f>
        <v>#REF!</v>
      </c>
      <c r="U71" s="187" t="e">
        <f>SUM(#REF!)</f>
        <v>#REF!</v>
      </c>
      <c r="V71" s="187" t="e">
        <f>SUM(#REF!)</f>
        <v>#REF!</v>
      </c>
      <c r="W71" s="187" t="e">
        <f>SUM(#REF!)</f>
        <v>#REF!</v>
      </c>
      <c r="X71" s="187" t="e">
        <f>SUM(#REF!)</f>
        <v>#REF!</v>
      </c>
      <c r="Y71" s="187" t="e">
        <f>SUM(#REF!)</f>
        <v>#REF!</v>
      </c>
      <c r="Z71" s="187" t="e">
        <f>SUM(#REF!)</f>
        <v>#REF!</v>
      </c>
      <c r="AA71" s="187" t="e">
        <f>SUM(#REF!)</f>
        <v>#REF!</v>
      </c>
      <c r="AB71" s="187" t="e">
        <f>SUM(#REF!)</f>
        <v>#REF!</v>
      </c>
      <c r="AC71" s="187" t="e">
        <f>SUM(#REF!)</f>
        <v>#REF!</v>
      </c>
      <c r="AD71" s="187" t="e">
        <f>SUM(#REF!)</f>
        <v>#REF!</v>
      </c>
      <c r="AE71" s="187" t="e">
        <f>SUM(#REF!)</f>
        <v>#REF!</v>
      </c>
      <c r="AF71" s="187" t="e">
        <f>SUM(#REF!)</f>
        <v>#REF!</v>
      </c>
      <c r="AG71" s="187" t="e">
        <f>SUM(#REF!)</f>
        <v>#REF!</v>
      </c>
      <c r="AH71" s="187" t="e">
        <f>SUM(#REF!)</f>
        <v>#REF!</v>
      </c>
      <c r="AI71" s="187" t="e">
        <f>SUM(#REF!)</f>
        <v>#REF!</v>
      </c>
      <c r="AJ71" s="187" t="e">
        <f>SUM(#REF!)</f>
        <v>#REF!</v>
      </c>
      <c r="AK71" s="187" t="e">
        <f>SUM(#REF!)</f>
        <v>#REF!</v>
      </c>
      <c r="AL71" s="187" t="e">
        <f>SUM(#REF!)</f>
        <v>#REF!</v>
      </c>
      <c r="AM71" s="187" t="e">
        <f>SUM(#REF!)</f>
        <v>#REF!</v>
      </c>
      <c r="AN71" s="187" t="e">
        <f>SUM(#REF!)</f>
        <v>#REF!</v>
      </c>
      <c r="AO71" s="187" t="e">
        <f>SUM(#REF!)</f>
        <v>#REF!</v>
      </c>
      <c r="AP71" s="187" t="e">
        <f>SUM(#REF!)</f>
        <v>#REF!</v>
      </c>
      <c r="AQ71" s="187" t="e">
        <f>SUM(#REF!)</f>
        <v>#REF!</v>
      </c>
      <c r="AR71" s="187" t="e">
        <f>SUM(#REF!)</f>
        <v>#REF!</v>
      </c>
      <c r="AS71" s="187" t="e">
        <f>SUM(#REF!)</f>
        <v>#REF!</v>
      </c>
      <c r="AT71" s="187" t="e">
        <f>SUM(#REF!)</f>
        <v>#REF!</v>
      </c>
      <c r="AU71" s="187" t="e">
        <f>SUM(#REF!)</f>
        <v>#REF!</v>
      </c>
      <c r="IV71" s="4"/>
    </row>
    <row r="72" spans="1:256" s="1" customFormat="1" hidden="1" x14ac:dyDescent="0.25">
      <c r="A72" s="105" t="s">
        <v>276</v>
      </c>
      <c r="B72" s="105"/>
      <c r="C72" s="105" t="s">
        <v>276</v>
      </c>
      <c r="D72" s="105"/>
      <c r="E72" s="7">
        <v>13</v>
      </c>
      <c r="F72" s="105" t="e">
        <f t="shared" si="0"/>
        <v>#REF!</v>
      </c>
      <c r="G72" s="187"/>
      <c r="H72" s="18"/>
      <c r="I72" s="187"/>
      <c r="J72" s="187"/>
      <c r="K72" s="187"/>
      <c r="L72" s="187">
        <f>SUM($G$60:G72)</f>
        <v>0</v>
      </c>
      <c r="M72" s="187">
        <f>SUM($G$60:G72)</f>
        <v>0</v>
      </c>
      <c r="N72" s="187">
        <f>SUM($G$60:G72)</f>
        <v>0</v>
      </c>
      <c r="O72" s="187">
        <f>SUM($G$60:G72)</f>
        <v>0</v>
      </c>
      <c r="P72" s="187">
        <f>SUM($G$60:G72)</f>
        <v>0</v>
      </c>
      <c r="R72" s="187" t="e">
        <f>#REF!</f>
        <v>#REF!</v>
      </c>
      <c r="S72" s="187" t="e">
        <f>SUM(#REF!)</f>
        <v>#REF!</v>
      </c>
      <c r="T72" s="187" t="e">
        <f>SUM(#REF!)</f>
        <v>#REF!</v>
      </c>
      <c r="U72" s="187" t="e">
        <f>SUM(#REF!)</f>
        <v>#REF!</v>
      </c>
      <c r="V72" s="187" t="e">
        <f>SUM(#REF!)</f>
        <v>#REF!</v>
      </c>
      <c r="W72" s="187" t="e">
        <f>SUM(#REF!)</f>
        <v>#REF!</v>
      </c>
      <c r="X72" s="187" t="e">
        <f>SUM(#REF!)</f>
        <v>#REF!</v>
      </c>
      <c r="Y72" s="187" t="e">
        <f>SUM(#REF!)</f>
        <v>#REF!</v>
      </c>
      <c r="Z72" s="187" t="e">
        <f>SUM(#REF!)</f>
        <v>#REF!</v>
      </c>
      <c r="AA72" s="187" t="e">
        <f>SUM(#REF!)</f>
        <v>#REF!</v>
      </c>
      <c r="AB72" s="187" t="e">
        <f>SUM(#REF!)</f>
        <v>#REF!</v>
      </c>
      <c r="AC72" s="187" t="e">
        <f>SUM(#REF!)</f>
        <v>#REF!</v>
      </c>
      <c r="AD72" s="187" t="e">
        <f>SUM(#REF!)</f>
        <v>#REF!</v>
      </c>
      <c r="AE72" s="187" t="e">
        <f>SUM(#REF!)</f>
        <v>#REF!</v>
      </c>
      <c r="AF72" s="187" t="e">
        <f>SUM(#REF!)</f>
        <v>#REF!</v>
      </c>
      <c r="AG72" s="187" t="e">
        <f>SUM(#REF!)</f>
        <v>#REF!</v>
      </c>
      <c r="AH72" s="187" t="e">
        <f>SUM(#REF!)</f>
        <v>#REF!</v>
      </c>
      <c r="AI72" s="187" t="e">
        <f>SUM(#REF!)</f>
        <v>#REF!</v>
      </c>
      <c r="AJ72" s="187" t="e">
        <f>SUM(#REF!)</f>
        <v>#REF!</v>
      </c>
      <c r="AK72" s="187" t="e">
        <f>SUM(#REF!)</f>
        <v>#REF!</v>
      </c>
      <c r="AL72" s="187" t="e">
        <f>SUM(#REF!)</f>
        <v>#REF!</v>
      </c>
      <c r="AM72" s="187" t="e">
        <f>SUM(#REF!)</f>
        <v>#REF!</v>
      </c>
      <c r="AN72" s="187" t="e">
        <f>SUM(#REF!)</f>
        <v>#REF!</v>
      </c>
      <c r="AO72" s="187" t="e">
        <f>SUM(#REF!)</f>
        <v>#REF!</v>
      </c>
      <c r="AP72" s="187" t="e">
        <f>SUM(#REF!)</f>
        <v>#REF!</v>
      </c>
      <c r="AQ72" s="187" t="e">
        <f>SUM(#REF!)</f>
        <v>#REF!</v>
      </c>
      <c r="AR72" s="187" t="e">
        <f>SUM(#REF!)</f>
        <v>#REF!</v>
      </c>
      <c r="AS72" s="187" t="e">
        <f>SUM(#REF!)</f>
        <v>#REF!</v>
      </c>
      <c r="AT72" s="187" t="e">
        <f>SUM(#REF!)</f>
        <v>#REF!</v>
      </c>
      <c r="AU72" s="187" t="e">
        <f>SUM(#REF!)</f>
        <v>#REF!</v>
      </c>
      <c r="IV72" s="4"/>
    </row>
    <row r="73" spans="1:256" s="1" customFormat="1" hidden="1" x14ac:dyDescent="0.25">
      <c r="A73" s="105" t="s">
        <v>276</v>
      </c>
      <c r="B73" s="105"/>
      <c r="C73" s="105" t="s">
        <v>276</v>
      </c>
      <c r="D73" s="105"/>
      <c r="E73" s="7">
        <v>14</v>
      </c>
      <c r="F73" s="105" t="e">
        <f t="shared" si="0"/>
        <v>#REF!</v>
      </c>
      <c r="G73" s="187"/>
      <c r="H73" s="18"/>
      <c r="I73" s="187"/>
      <c r="J73" s="187"/>
      <c r="K73" s="187"/>
      <c r="L73" s="187">
        <f>SUM($G$60:G73)</f>
        <v>0</v>
      </c>
      <c r="M73" s="187">
        <f>SUM($G$60:G73)</f>
        <v>0</v>
      </c>
      <c r="N73" s="187">
        <f>SUM($G$60:G73)</f>
        <v>0</v>
      </c>
      <c r="O73" s="187">
        <f>SUM($G$60:G73)</f>
        <v>0</v>
      </c>
      <c r="P73" s="187">
        <f>SUM($G$60:G73)</f>
        <v>0</v>
      </c>
      <c r="R73" s="187" t="e">
        <f>#REF!</f>
        <v>#REF!</v>
      </c>
      <c r="S73" s="187" t="e">
        <f>SUM(#REF!)</f>
        <v>#REF!</v>
      </c>
      <c r="T73" s="187" t="e">
        <f>SUM(#REF!)</f>
        <v>#REF!</v>
      </c>
      <c r="U73" s="187" t="e">
        <f>SUM(#REF!)</f>
        <v>#REF!</v>
      </c>
      <c r="V73" s="187" t="e">
        <f>SUM(#REF!)</f>
        <v>#REF!</v>
      </c>
      <c r="W73" s="187" t="e">
        <f>SUM(#REF!)</f>
        <v>#REF!</v>
      </c>
      <c r="X73" s="187" t="e">
        <f>SUM(#REF!)</f>
        <v>#REF!</v>
      </c>
      <c r="Y73" s="187" t="e">
        <f>SUM(#REF!)</f>
        <v>#REF!</v>
      </c>
      <c r="Z73" s="187" t="e">
        <f>SUM(#REF!)</f>
        <v>#REF!</v>
      </c>
      <c r="AA73" s="187" t="e">
        <f>SUM(#REF!)</f>
        <v>#REF!</v>
      </c>
      <c r="AB73" s="187" t="e">
        <f>SUM(#REF!)</f>
        <v>#REF!</v>
      </c>
      <c r="AC73" s="187" t="e">
        <f>SUM(#REF!)</f>
        <v>#REF!</v>
      </c>
      <c r="AD73" s="187" t="e">
        <f>SUM(#REF!)</f>
        <v>#REF!</v>
      </c>
      <c r="AE73" s="187" t="e">
        <f>SUM(#REF!)</f>
        <v>#REF!</v>
      </c>
      <c r="AF73" s="187" t="e">
        <f>SUM(#REF!)</f>
        <v>#REF!</v>
      </c>
      <c r="AG73" s="187" t="e">
        <f>SUM(#REF!)</f>
        <v>#REF!</v>
      </c>
      <c r="AH73" s="187" t="e">
        <f>SUM(#REF!)</f>
        <v>#REF!</v>
      </c>
      <c r="AI73" s="187" t="e">
        <f>SUM(#REF!)</f>
        <v>#REF!</v>
      </c>
      <c r="AJ73" s="187" t="e">
        <f>SUM(#REF!)</f>
        <v>#REF!</v>
      </c>
      <c r="AK73" s="187" t="e">
        <f>SUM(#REF!)</f>
        <v>#REF!</v>
      </c>
      <c r="AL73" s="187" t="e">
        <f>SUM(#REF!)</f>
        <v>#REF!</v>
      </c>
      <c r="AM73" s="187" t="e">
        <f>SUM(#REF!)</f>
        <v>#REF!</v>
      </c>
      <c r="AN73" s="187" t="e">
        <f>SUM(#REF!)</f>
        <v>#REF!</v>
      </c>
      <c r="AO73" s="187" t="e">
        <f>SUM(#REF!)</f>
        <v>#REF!</v>
      </c>
      <c r="AP73" s="187" t="e">
        <f>SUM(#REF!)</f>
        <v>#REF!</v>
      </c>
      <c r="AQ73" s="187" t="e">
        <f>SUM(#REF!)</f>
        <v>#REF!</v>
      </c>
      <c r="AR73" s="187" t="e">
        <f>SUM(#REF!)</f>
        <v>#REF!</v>
      </c>
      <c r="AS73" s="187" t="e">
        <f>SUM(#REF!)</f>
        <v>#REF!</v>
      </c>
      <c r="AT73" s="187" t="e">
        <f>SUM(#REF!)</f>
        <v>#REF!</v>
      </c>
      <c r="AU73" s="187" t="e">
        <f>SUM(#REF!)</f>
        <v>#REF!</v>
      </c>
      <c r="IV73" s="4"/>
    </row>
    <row r="74" spans="1:256" s="1" customFormat="1" hidden="1" x14ac:dyDescent="0.25">
      <c r="A74" s="105" t="s">
        <v>276</v>
      </c>
      <c r="B74" s="105"/>
      <c r="C74" s="105" t="s">
        <v>276</v>
      </c>
      <c r="D74" s="105"/>
      <c r="E74" s="7">
        <v>15</v>
      </c>
      <c r="F74" s="105" t="e">
        <f t="shared" si="0"/>
        <v>#REF!</v>
      </c>
      <c r="G74" s="187"/>
      <c r="H74" s="18"/>
      <c r="I74" s="187"/>
      <c r="J74" s="187"/>
      <c r="K74" s="187"/>
      <c r="L74" s="187">
        <f>SUM($G$60:G74)</f>
        <v>0</v>
      </c>
      <c r="M74" s="187">
        <f>SUM($G$60:G74)</f>
        <v>0</v>
      </c>
      <c r="N74" s="187">
        <f>SUM($G$60:G74)</f>
        <v>0</v>
      </c>
      <c r="O74" s="187">
        <f>SUM($G$60:G74)</f>
        <v>0</v>
      </c>
      <c r="P74" s="187">
        <f>SUM($G$60:G74)</f>
        <v>0</v>
      </c>
      <c r="R74" s="187" t="e">
        <f>#REF!</f>
        <v>#REF!</v>
      </c>
      <c r="S74" s="187" t="e">
        <f>SUM(#REF!)</f>
        <v>#REF!</v>
      </c>
      <c r="T74" s="187" t="e">
        <f>SUM(#REF!)</f>
        <v>#REF!</v>
      </c>
      <c r="U74" s="187" t="e">
        <f>SUM(#REF!)</f>
        <v>#REF!</v>
      </c>
      <c r="V74" s="187" t="e">
        <f>SUM(#REF!)</f>
        <v>#REF!</v>
      </c>
      <c r="W74" s="187" t="e">
        <f>SUM(#REF!)</f>
        <v>#REF!</v>
      </c>
      <c r="X74" s="187" t="e">
        <f>SUM(#REF!)</f>
        <v>#REF!</v>
      </c>
      <c r="Y74" s="187" t="e">
        <f>SUM(#REF!)</f>
        <v>#REF!</v>
      </c>
      <c r="Z74" s="187" t="e">
        <f>SUM(#REF!)</f>
        <v>#REF!</v>
      </c>
      <c r="AA74" s="187" t="e">
        <f>SUM(#REF!)</f>
        <v>#REF!</v>
      </c>
      <c r="AB74" s="187" t="e">
        <f>SUM(#REF!)</f>
        <v>#REF!</v>
      </c>
      <c r="AC74" s="187" t="e">
        <f>SUM(#REF!)</f>
        <v>#REF!</v>
      </c>
      <c r="AD74" s="187" t="e">
        <f>SUM(#REF!)</f>
        <v>#REF!</v>
      </c>
      <c r="AE74" s="187" t="e">
        <f>SUM(#REF!)</f>
        <v>#REF!</v>
      </c>
      <c r="AF74" s="187" t="e">
        <f>SUM(#REF!)</f>
        <v>#REF!</v>
      </c>
      <c r="AG74" s="187" t="e">
        <f>SUM(#REF!)</f>
        <v>#REF!</v>
      </c>
      <c r="AH74" s="187" t="e">
        <f>SUM(#REF!)</f>
        <v>#REF!</v>
      </c>
      <c r="AI74" s="187" t="e">
        <f>SUM(#REF!)</f>
        <v>#REF!</v>
      </c>
      <c r="AJ74" s="187" t="e">
        <f>SUM(#REF!)</f>
        <v>#REF!</v>
      </c>
      <c r="AK74" s="187" t="e">
        <f>SUM(#REF!)</f>
        <v>#REF!</v>
      </c>
      <c r="AL74" s="187" t="e">
        <f>SUM(#REF!)</f>
        <v>#REF!</v>
      </c>
      <c r="AM74" s="187" t="e">
        <f>SUM(#REF!)</f>
        <v>#REF!</v>
      </c>
      <c r="AN74" s="187" t="e">
        <f>SUM(#REF!)</f>
        <v>#REF!</v>
      </c>
      <c r="AO74" s="187" t="e">
        <f>SUM(#REF!)</f>
        <v>#REF!</v>
      </c>
      <c r="AP74" s="187" t="e">
        <f>SUM(#REF!)</f>
        <v>#REF!</v>
      </c>
      <c r="AQ74" s="187" t="e">
        <f>SUM(#REF!)</f>
        <v>#REF!</v>
      </c>
      <c r="AR74" s="187" t="e">
        <f>SUM(#REF!)</f>
        <v>#REF!</v>
      </c>
      <c r="AS74" s="187" t="e">
        <f>SUM(#REF!)</f>
        <v>#REF!</v>
      </c>
      <c r="AT74" s="187" t="e">
        <f>SUM(#REF!)</f>
        <v>#REF!</v>
      </c>
      <c r="AU74" s="187" t="e">
        <f>SUM(#REF!)</f>
        <v>#REF!</v>
      </c>
      <c r="IV74" s="4"/>
    </row>
    <row r="75" spans="1:256" s="1" customFormat="1" hidden="1" x14ac:dyDescent="0.25">
      <c r="A75" s="105" t="s">
        <v>276</v>
      </c>
      <c r="B75" s="105"/>
      <c r="C75" s="105" t="s">
        <v>276</v>
      </c>
      <c r="D75" s="105"/>
      <c r="E75" s="7">
        <v>16</v>
      </c>
      <c r="F75" s="105" t="e">
        <f t="shared" si="0"/>
        <v>#REF!</v>
      </c>
      <c r="G75" s="187"/>
      <c r="H75" s="18"/>
      <c r="I75" s="187"/>
      <c r="J75" s="187"/>
      <c r="K75" s="187"/>
      <c r="L75" s="187">
        <f>SUM($G$60:G75)</f>
        <v>0</v>
      </c>
      <c r="M75" s="187">
        <f>SUM($G$60:G75)</f>
        <v>0</v>
      </c>
      <c r="N75" s="187">
        <f>SUM($G$60:G75)</f>
        <v>0</v>
      </c>
      <c r="O75" s="187">
        <f>SUM($G$60:G75)</f>
        <v>0</v>
      </c>
      <c r="P75" s="187">
        <f>SUM($G$60:G75)</f>
        <v>0</v>
      </c>
      <c r="R75" s="187" t="e">
        <f>#REF!</f>
        <v>#REF!</v>
      </c>
      <c r="S75" s="187" t="e">
        <f>SUM(#REF!)</f>
        <v>#REF!</v>
      </c>
      <c r="T75" s="187" t="e">
        <f>SUM(#REF!)</f>
        <v>#REF!</v>
      </c>
      <c r="U75" s="187" t="e">
        <f>SUM(#REF!)</f>
        <v>#REF!</v>
      </c>
      <c r="V75" s="187" t="e">
        <f>SUM(#REF!)</f>
        <v>#REF!</v>
      </c>
      <c r="W75" s="187" t="e">
        <f>SUM(#REF!)</f>
        <v>#REF!</v>
      </c>
      <c r="X75" s="187" t="e">
        <f>SUM(#REF!)</f>
        <v>#REF!</v>
      </c>
      <c r="Y75" s="187" t="e">
        <f>SUM(#REF!)</f>
        <v>#REF!</v>
      </c>
      <c r="Z75" s="187" t="e">
        <f>SUM(#REF!)</f>
        <v>#REF!</v>
      </c>
      <c r="AA75" s="187" t="e">
        <f>SUM(#REF!)</f>
        <v>#REF!</v>
      </c>
      <c r="AB75" s="187" t="e">
        <f>SUM(#REF!)</f>
        <v>#REF!</v>
      </c>
      <c r="AC75" s="187" t="e">
        <f>SUM(#REF!)</f>
        <v>#REF!</v>
      </c>
      <c r="AD75" s="187" t="e">
        <f>SUM(#REF!)</f>
        <v>#REF!</v>
      </c>
      <c r="AE75" s="187" t="e">
        <f>SUM(#REF!)</f>
        <v>#REF!</v>
      </c>
      <c r="AF75" s="187" t="e">
        <f>SUM(#REF!)</f>
        <v>#REF!</v>
      </c>
      <c r="AG75" s="187" t="e">
        <f>SUM(#REF!)</f>
        <v>#REF!</v>
      </c>
      <c r="AH75" s="187" t="e">
        <f>SUM(#REF!)</f>
        <v>#REF!</v>
      </c>
      <c r="AI75" s="187" t="e">
        <f>SUM(#REF!)</f>
        <v>#REF!</v>
      </c>
      <c r="AJ75" s="187" t="e">
        <f>SUM(#REF!)</f>
        <v>#REF!</v>
      </c>
      <c r="AK75" s="187" t="e">
        <f>SUM(#REF!)</f>
        <v>#REF!</v>
      </c>
      <c r="AL75" s="187" t="e">
        <f>SUM(#REF!)</f>
        <v>#REF!</v>
      </c>
      <c r="AM75" s="187" t="e">
        <f>SUM(#REF!)</f>
        <v>#REF!</v>
      </c>
      <c r="AN75" s="187" t="e">
        <f>SUM(#REF!)</f>
        <v>#REF!</v>
      </c>
      <c r="AO75" s="187" t="e">
        <f>SUM(#REF!)</f>
        <v>#REF!</v>
      </c>
      <c r="AP75" s="187" t="e">
        <f>SUM(#REF!)</f>
        <v>#REF!</v>
      </c>
      <c r="AQ75" s="187" t="e">
        <f>SUM(#REF!)</f>
        <v>#REF!</v>
      </c>
      <c r="AR75" s="187" t="e">
        <f>SUM(#REF!)</f>
        <v>#REF!</v>
      </c>
      <c r="AS75" s="187" t="e">
        <f>SUM(#REF!)</f>
        <v>#REF!</v>
      </c>
      <c r="AT75" s="187" t="e">
        <f>SUM(#REF!)</f>
        <v>#REF!</v>
      </c>
      <c r="AU75" s="187" t="e">
        <f>SUM(#REF!)</f>
        <v>#REF!</v>
      </c>
      <c r="IV75" s="4"/>
    </row>
    <row r="76" spans="1:256" s="1" customFormat="1" hidden="1" x14ac:dyDescent="0.25">
      <c r="A76" s="105" t="s">
        <v>276</v>
      </c>
      <c r="B76" s="105"/>
      <c r="C76" s="105" t="s">
        <v>276</v>
      </c>
      <c r="D76" s="105"/>
      <c r="E76" s="7">
        <v>17</v>
      </c>
      <c r="F76" s="105" t="e">
        <f t="shared" si="0"/>
        <v>#REF!</v>
      </c>
      <c r="G76" s="187"/>
      <c r="H76" s="18"/>
      <c r="I76" s="187"/>
      <c r="J76" s="187"/>
      <c r="K76" s="187"/>
      <c r="L76" s="187">
        <f>SUM($G$60:G76)</f>
        <v>0</v>
      </c>
      <c r="M76" s="187">
        <f>SUM($G$60:G76)</f>
        <v>0</v>
      </c>
      <c r="N76" s="187">
        <f>SUM($G$60:G76)</f>
        <v>0</v>
      </c>
      <c r="O76" s="187">
        <f>SUM($G$60:G76)</f>
        <v>0</v>
      </c>
      <c r="P76" s="187">
        <f>SUM($G$60:G76)</f>
        <v>0</v>
      </c>
      <c r="R76" s="187" t="e">
        <f>#REF!</f>
        <v>#REF!</v>
      </c>
      <c r="S76" s="187" t="e">
        <f>SUM(#REF!)</f>
        <v>#REF!</v>
      </c>
      <c r="T76" s="187" t="e">
        <f>SUM(#REF!)</f>
        <v>#REF!</v>
      </c>
      <c r="U76" s="187" t="e">
        <f>SUM(#REF!)</f>
        <v>#REF!</v>
      </c>
      <c r="V76" s="187" t="e">
        <f>SUM(#REF!)</f>
        <v>#REF!</v>
      </c>
      <c r="W76" s="187" t="e">
        <f>SUM(#REF!)</f>
        <v>#REF!</v>
      </c>
      <c r="X76" s="187" t="e">
        <f>SUM(#REF!)</f>
        <v>#REF!</v>
      </c>
      <c r="Y76" s="187" t="e">
        <f>SUM(#REF!)</f>
        <v>#REF!</v>
      </c>
      <c r="Z76" s="187" t="e">
        <f>SUM(#REF!)</f>
        <v>#REF!</v>
      </c>
      <c r="AA76" s="187" t="e">
        <f>SUM(#REF!)</f>
        <v>#REF!</v>
      </c>
      <c r="AB76" s="187" t="e">
        <f>SUM(#REF!)</f>
        <v>#REF!</v>
      </c>
      <c r="AC76" s="187" t="e">
        <f>SUM(#REF!)</f>
        <v>#REF!</v>
      </c>
      <c r="AD76" s="187" t="e">
        <f>SUM(#REF!)</f>
        <v>#REF!</v>
      </c>
      <c r="AE76" s="187" t="e">
        <f>SUM(#REF!)</f>
        <v>#REF!</v>
      </c>
      <c r="AF76" s="187" t="e">
        <f>SUM(#REF!)</f>
        <v>#REF!</v>
      </c>
      <c r="AG76" s="187" t="e">
        <f>SUM(#REF!)</f>
        <v>#REF!</v>
      </c>
      <c r="AH76" s="187" t="e">
        <f>SUM(#REF!)</f>
        <v>#REF!</v>
      </c>
      <c r="AI76" s="187" t="e">
        <f>SUM(#REF!)</f>
        <v>#REF!</v>
      </c>
      <c r="AJ76" s="187" t="e">
        <f>SUM(#REF!)</f>
        <v>#REF!</v>
      </c>
      <c r="AK76" s="187" t="e">
        <f>SUM(#REF!)</f>
        <v>#REF!</v>
      </c>
      <c r="AL76" s="187" t="e">
        <f>SUM(#REF!)</f>
        <v>#REF!</v>
      </c>
      <c r="AM76" s="187" t="e">
        <f>SUM(#REF!)</f>
        <v>#REF!</v>
      </c>
      <c r="AN76" s="187" t="e">
        <f>SUM(#REF!)</f>
        <v>#REF!</v>
      </c>
      <c r="AO76" s="187" t="e">
        <f>SUM(#REF!)</f>
        <v>#REF!</v>
      </c>
      <c r="AP76" s="187" t="e">
        <f>SUM(#REF!)</f>
        <v>#REF!</v>
      </c>
      <c r="AQ76" s="187" t="e">
        <f>SUM(#REF!)</f>
        <v>#REF!</v>
      </c>
      <c r="AR76" s="187" t="e">
        <f>SUM(#REF!)</f>
        <v>#REF!</v>
      </c>
      <c r="AS76" s="187" t="e">
        <f>SUM(#REF!)</f>
        <v>#REF!</v>
      </c>
      <c r="AT76" s="187" t="e">
        <f>SUM(#REF!)</f>
        <v>#REF!</v>
      </c>
      <c r="AU76" s="187" t="e">
        <f>SUM(#REF!)</f>
        <v>#REF!</v>
      </c>
      <c r="IV76" s="4"/>
    </row>
    <row r="77" spans="1:256" s="1" customFormat="1" hidden="1" x14ac:dyDescent="0.25">
      <c r="A77" s="105" t="s">
        <v>276</v>
      </c>
      <c r="B77" s="105"/>
      <c r="C77" s="105" t="s">
        <v>276</v>
      </c>
      <c r="D77" s="105"/>
      <c r="E77" s="7">
        <v>18</v>
      </c>
      <c r="F77" s="105" t="e">
        <f t="shared" si="0"/>
        <v>#REF!</v>
      </c>
      <c r="G77" s="187"/>
      <c r="H77" s="18"/>
      <c r="I77" s="187"/>
      <c r="J77" s="187"/>
      <c r="K77" s="187"/>
      <c r="L77" s="187">
        <f>SUM($G$60:G77)</f>
        <v>0</v>
      </c>
      <c r="M77" s="187">
        <f>SUM($G$60:G77)</f>
        <v>0</v>
      </c>
      <c r="N77" s="187">
        <f>SUM($G$60:G77)</f>
        <v>0</v>
      </c>
      <c r="O77" s="187">
        <f>SUM($G$60:G77)</f>
        <v>0</v>
      </c>
      <c r="P77" s="187">
        <f>SUM($G$60:G77)</f>
        <v>0</v>
      </c>
      <c r="R77" s="187" t="e">
        <f>#REF!</f>
        <v>#REF!</v>
      </c>
      <c r="S77" s="187" t="e">
        <f>SUM(#REF!)</f>
        <v>#REF!</v>
      </c>
      <c r="T77" s="187" t="e">
        <f>SUM(#REF!)</f>
        <v>#REF!</v>
      </c>
      <c r="U77" s="187" t="e">
        <f>SUM(#REF!)</f>
        <v>#REF!</v>
      </c>
      <c r="V77" s="187" t="e">
        <f>SUM(#REF!)</f>
        <v>#REF!</v>
      </c>
      <c r="W77" s="187" t="e">
        <f>SUM(#REF!)</f>
        <v>#REF!</v>
      </c>
      <c r="X77" s="187" t="e">
        <f>SUM(#REF!)</f>
        <v>#REF!</v>
      </c>
      <c r="Y77" s="187" t="e">
        <f>SUM(#REF!)</f>
        <v>#REF!</v>
      </c>
      <c r="Z77" s="187" t="e">
        <f>SUM(#REF!)</f>
        <v>#REF!</v>
      </c>
      <c r="AA77" s="187" t="e">
        <f>SUM(#REF!)</f>
        <v>#REF!</v>
      </c>
      <c r="AB77" s="187" t="e">
        <f>SUM(#REF!)</f>
        <v>#REF!</v>
      </c>
      <c r="AC77" s="187" t="e">
        <f>SUM(#REF!)</f>
        <v>#REF!</v>
      </c>
      <c r="AD77" s="187" t="e">
        <f>SUM(#REF!)</f>
        <v>#REF!</v>
      </c>
      <c r="AE77" s="187" t="e">
        <f>SUM(#REF!)</f>
        <v>#REF!</v>
      </c>
      <c r="AF77" s="187" t="e">
        <f>SUM(#REF!)</f>
        <v>#REF!</v>
      </c>
      <c r="AG77" s="187" t="e">
        <f>SUM(#REF!)</f>
        <v>#REF!</v>
      </c>
      <c r="AH77" s="187" t="e">
        <f>SUM(#REF!)</f>
        <v>#REF!</v>
      </c>
      <c r="AI77" s="187" t="e">
        <f>SUM(#REF!)</f>
        <v>#REF!</v>
      </c>
      <c r="AJ77" s="187" t="e">
        <f>SUM(#REF!)</f>
        <v>#REF!</v>
      </c>
      <c r="AK77" s="187" t="e">
        <f>SUM(#REF!)</f>
        <v>#REF!</v>
      </c>
      <c r="AL77" s="187" t="e">
        <f>SUM(#REF!)</f>
        <v>#REF!</v>
      </c>
      <c r="AM77" s="187" t="e">
        <f>SUM(#REF!)</f>
        <v>#REF!</v>
      </c>
      <c r="AN77" s="187" t="e">
        <f>SUM(#REF!)</f>
        <v>#REF!</v>
      </c>
      <c r="AO77" s="187" t="e">
        <f>SUM(#REF!)</f>
        <v>#REF!</v>
      </c>
      <c r="AP77" s="187" t="e">
        <f>SUM(#REF!)</f>
        <v>#REF!</v>
      </c>
      <c r="AQ77" s="187" t="e">
        <f>SUM(#REF!)</f>
        <v>#REF!</v>
      </c>
      <c r="AR77" s="187" t="e">
        <f>SUM(#REF!)</f>
        <v>#REF!</v>
      </c>
      <c r="AS77" s="187" t="e">
        <f>SUM(#REF!)</f>
        <v>#REF!</v>
      </c>
      <c r="AT77" s="187" t="e">
        <f>SUM(#REF!)</f>
        <v>#REF!</v>
      </c>
      <c r="AU77" s="187" t="e">
        <f>SUM(#REF!)</f>
        <v>#REF!</v>
      </c>
      <c r="IV77" s="4"/>
    </row>
    <row r="78" spans="1:256" s="1" customFormat="1" hidden="1" x14ac:dyDescent="0.25">
      <c r="A78" s="105" t="s">
        <v>276</v>
      </c>
      <c r="B78" s="105"/>
      <c r="C78" s="105" t="s">
        <v>276</v>
      </c>
      <c r="D78" s="105"/>
      <c r="E78" s="7">
        <v>19</v>
      </c>
      <c r="F78" s="105" t="e">
        <f t="shared" si="0"/>
        <v>#REF!</v>
      </c>
      <c r="G78" s="187"/>
      <c r="H78" s="18"/>
      <c r="I78" s="187"/>
      <c r="J78" s="187"/>
      <c r="K78" s="187"/>
      <c r="L78" s="187">
        <f>SUM($G$60:G78)</f>
        <v>0</v>
      </c>
      <c r="M78" s="187">
        <f>SUM($G$60:G78)</f>
        <v>0</v>
      </c>
      <c r="N78" s="187">
        <f>SUM($G$60:G78)</f>
        <v>0</v>
      </c>
      <c r="O78" s="187">
        <f>SUM($G$60:G78)</f>
        <v>0</v>
      </c>
      <c r="P78" s="187">
        <f>SUM($G$60:G78)</f>
        <v>0</v>
      </c>
      <c r="R78" s="187" t="e">
        <f>#REF!</f>
        <v>#REF!</v>
      </c>
      <c r="S78" s="187" t="e">
        <f>SUM(#REF!)</f>
        <v>#REF!</v>
      </c>
      <c r="T78" s="187" t="e">
        <f>SUM(#REF!)</f>
        <v>#REF!</v>
      </c>
      <c r="U78" s="187" t="e">
        <f>SUM(#REF!)</f>
        <v>#REF!</v>
      </c>
      <c r="V78" s="187" t="e">
        <f>SUM(#REF!)</f>
        <v>#REF!</v>
      </c>
      <c r="W78" s="187" t="e">
        <f>SUM(#REF!)</f>
        <v>#REF!</v>
      </c>
      <c r="X78" s="187" t="e">
        <f>SUM(#REF!)</f>
        <v>#REF!</v>
      </c>
      <c r="Y78" s="187" t="e">
        <f>SUM(#REF!)</f>
        <v>#REF!</v>
      </c>
      <c r="Z78" s="187" t="e">
        <f>SUM(#REF!)</f>
        <v>#REF!</v>
      </c>
      <c r="AA78" s="187" t="e">
        <f>SUM(#REF!)</f>
        <v>#REF!</v>
      </c>
      <c r="AB78" s="187" t="e">
        <f>SUM(#REF!)</f>
        <v>#REF!</v>
      </c>
      <c r="AC78" s="187" t="e">
        <f>SUM(#REF!)</f>
        <v>#REF!</v>
      </c>
      <c r="AD78" s="187" t="e">
        <f>SUM(#REF!)</f>
        <v>#REF!</v>
      </c>
      <c r="AE78" s="187" t="e">
        <f>SUM(#REF!)</f>
        <v>#REF!</v>
      </c>
      <c r="AF78" s="187" t="e">
        <f>SUM(#REF!)</f>
        <v>#REF!</v>
      </c>
      <c r="AG78" s="187" t="e">
        <f>SUM(#REF!)</f>
        <v>#REF!</v>
      </c>
      <c r="AH78" s="187" t="e">
        <f>SUM(#REF!)</f>
        <v>#REF!</v>
      </c>
      <c r="AI78" s="187" t="e">
        <f>SUM(#REF!)</f>
        <v>#REF!</v>
      </c>
      <c r="AJ78" s="187" t="e">
        <f>SUM(#REF!)</f>
        <v>#REF!</v>
      </c>
      <c r="AK78" s="187" t="e">
        <f>SUM(#REF!)</f>
        <v>#REF!</v>
      </c>
      <c r="AL78" s="187" t="e">
        <f>SUM(#REF!)</f>
        <v>#REF!</v>
      </c>
      <c r="AM78" s="187" t="e">
        <f>SUM(#REF!)</f>
        <v>#REF!</v>
      </c>
      <c r="AN78" s="187" t="e">
        <f>SUM(#REF!)</f>
        <v>#REF!</v>
      </c>
      <c r="AO78" s="187" t="e">
        <f>SUM(#REF!)</f>
        <v>#REF!</v>
      </c>
      <c r="AP78" s="187" t="e">
        <f>SUM(#REF!)</f>
        <v>#REF!</v>
      </c>
      <c r="AQ78" s="187" t="e">
        <f>SUM(#REF!)</f>
        <v>#REF!</v>
      </c>
      <c r="AR78" s="187" t="e">
        <f>SUM(#REF!)</f>
        <v>#REF!</v>
      </c>
      <c r="AS78" s="187" t="e">
        <f>SUM(#REF!)</f>
        <v>#REF!</v>
      </c>
      <c r="AT78" s="187" t="e">
        <f>SUM(#REF!)</f>
        <v>#REF!</v>
      </c>
      <c r="AU78" s="187" t="e">
        <f>SUM(#REF!)</f>
        <v>#REF!</v>
      </c>
      <c r="IV78" s="4"/>
    </row>
    <row r="79" spans="1:256" s="1" customFormat="1" hidden="1" x14ac:dyDescent="0.25">
      <c r="A79" s="105" t="s">
        <v>276</v>
      </c>
      <c r="B79" s="105"/>
      <c r="C79" s="105" t="s">
        <v>276</v>
      </c>
      <c r="D79" s="105"/>
      <c r="E79" s="7">
        <v>20</v>
      </c>
      <c r="F79" s="105" t="e">
        <f t="shared" si="0"/>
        <v>#REF!</v>
      </c>
      <c r="G79" s="187"/>
      <c r="H79" s="18"/>
      <c r="I79" s="187"/>
      <c r="J79" s="187"/>
      <c r="K79" s="187"/>
      <c r="L79" s="187">
        <f>SUM($G$60:G79)</f>
        <v>0</v>
      </c>
      <c r="M79" s="187">
        <f>SUM($G$60:G79)</f>
        <v>0</v>
      </c>
      <c r="N79" s="187">
        <f>SUM($G$60:G79)</f>
        <v>0</v>
      </c>
      <c r="O79" s="187">
        <f>SUM($G$60:G79)</f>
        <v>0</v>
      </c>
      <c r="P79" s="187">
        <f>SUM($G$60:G79)</f>
        <v>0</v>
      </c>
      <c r="R79" s="187" t="e">
        <f>#REF!</f>
        <v>#REF!</v>
      </c>
      <c r="S79" s="187" t="e">
        <f>SUM(#REF!)</f>
        <v>#REF!</v>
      </c>
      <c r="T79" s="187" t="e">
        <f>SUM(#REF!)</f>
        <v>#REF!</v>
      </c>
      <c r="U79" s="187" t="e">
        <f>SUM(#REF!)</f>
        <v>#REF!</v>
      </c>
      <c r="V79" s="187" t="e">
        <f>SUM(#REF!)</f>
        <v>#REF!</v>
      </c>
      <c r="W79" s="187" t="e">
        <f>SUM(#REF!)</f>
        <v>#REF!</v>
      </c>
      <c r="X79" s="187" t="e">
        <f>SUM(#REF!)</f>
        <v>#REF!</v>
      </c>
      <c r="Y79" s="187" t="e">
        <f>SUM(#REF!)</f>
        <v>#REF!</v>
      </c>
      <c r="Z79" s="187" t="e">
        <f>SUM(#REF!)</f>
        <v>#REF!</v>
      </c>
      <c r="AA79" s="187" t="e">
        <f>SUM(#REF!)</f>
        <v>#REF!</v>
      </c>
      <c r="AB79" s="187" t="e">
        <f>SUM(#REF!)</f>
        <v>#REF!</v>
      </c>
      <c r="AC79" s="187" t="e">
        <f>SUM(#REF!)</f>
        <v>#REF!</v>
      </c>
      <c r="AD79" s="187" t="e">
        <f>SUM(#REF!)</f>
        <v>#REF!</v>
      </c>
      <c r="AE79" s="187" t="e">
        <f>SUM(#REF!)</f>
        <v>#REF!</v>
      </c>
      <c r="AF79" s="187" t="e">
        <f>SUM(#REF!)</f>
        <v>#REF!</v>
      </c>
      <c r="AG79" s="187" t="e">
        <f>SUM(#REF!)</f>
        <v>#REF!</v>
      </c>
      <c r="AH79" s="187" t="e">
        <f>SUM(#REF!)</f>
        <v>#REF!</v>
      </c>
      <c r="AI79" s="187" t="e">
        <f>SUM(#REF!)</f>
        <v>#REF!</v>
      </c>
      <c r="AJ79" s="187" t="e">
        <f>SUM(#REF!)</f>
        <v>#REF!</v>
      </c>
      <c r="AK79" s="187" t="e">
        <f>SUM(#REF!)</f>
        <v>#REF!</v>
      </c>
      <c r="AL79" s="187" t="e">
        <f>SUM(#REF!)</f>
        <v>#REF!</v>
      </c>
      <c r="AM79" s="187" t="e">
        <f>SUM(#REF!)</f>
        <v>#REF!</v>
      </c>
      <c r="AN79" s="187" t="e">
        <f>SUM(#REF!)</f>
        <v>#REF!</v>
      </c>
      <c r="AO79" s="187" t="e">
        <f>SUM(#REF!)</f>
        <v>#REF!</v>
      </c>
      <c r="AP79" s="187" t="e">
        <f>SUM(#REF!)</f>
        <v>#REF!</v>
      </c>
      <c r="AQ79" s="187" t="e">
        <f>SUM(#REF!)</f>
        <v>#REF!</v>
      </c>
      <c r="AR79" s="187" t="e">
        <f>SUM(#REF!)</f>
        <v>#REF!</v>
      </c>
      <c r="AS79" s="187" t="e">
        <f>SUM(#REF!)</f>
        <v>#REF!</v>
      </c>
      <c r="AT79" s="187" t="e">
        <f>SUM(#REF!)</f>
        <v>#REF!</v>
      </c>
      <c r="AU79" s="187" t="e">
        <f>SUM(#REF!)</f>
        <v>#REF!</v>
      </c>
      <c r="IV79" s="4"/>
    </row>
    <row r="80" spans="1:256" s="1" customFormat="1" hidden="1" x14ac:dyDescent="0.25">
      <c r="A80" s="105" t="s">
        <v>276</v>
      </c>
      <c r="B80" s="105"/>
      <c r="C80" s="105" t="s">
        <v>276</v>
      </c>
      <c r="D80" s="105"/>
      <c r="E80" s="7">
        <v>21</v>
      </c>
      <c r="F80" s="105" t="e">
        <f t="shared" si="0"/>
        <v>#REF!</v>
      </c>
      <c r="G80" s="187"/>
      <c r="H80" s="18"/>
      <c r="I80" s="187"/>
      <c r="J80" s="187"/>
      <c r="K80" s="187"/>
      <c r="L80" s="187">
        <f>SUM($G$60:G80)</f>
        <v>0</v>
      </c>
      <c r="M80" s="187">
        <f>SUM($G$60:G80)</f>
        <v>0</v>
      </c>
      <c r="N80" s="187">
        <f>SUM($G$60:G80)</f>
        <v>0</v>
      </c>
      <c r="O80" s="187">
        <f>SUM($G$60:G80)</f>
        <v>0</v>
      </c>
      <c r="P80" s="187">
        <f>SUM($G$60:G80)</f>
        <v>0</v>
      </c>
      <c r="R80" s="187" t="e">
        <f>#REF!</f>
        <v>#REF!</v>
      </c>
      <c r="S80" s="187" t="e">
        <f>SUM(#REF!)</f>
        <v>#REF!</v>
      </c>
      <c r="T80" s="187" t="e">
        <f>SUM(#REF!)</f>
        <v>#REF!</v>
      </c>
      <c r="U80" s="187" t="e">
        <f>SUM(#REF!)</f>
        <v>#REF!</v>
      </c>
      <c r="V80" s="187" t="e">
        <f>SUM(#REF!)</f>
        <v>#REF!</v>
      </c>
      <c r="W80" s="187" t="e">
        <f>SUM(#REF!)</f>
        <v>#REF!</v>
      </c>
      <c r="X80" s="187" t="e">
        <f>SUM(#REF!)</f>
        <v>#REF!</v>
      </c>
      <c r="Y80" s="187" t="e">
        <f>SUM(#REF!)</f>
        <v>#REF!</v>
      </c>
      <c r="Z80" s="187" t="e">
        <f>SUM(#REF!)</f>
        <v>#REF!</v>
      </c>
      <c r="AA80" s="187" t="e">
        <f>SUM(#REF!)</f>
        <v>#REF!</v>
      </c>
      <c r="AB80" s="187" t="e">
        <f>SUM(#REF!)</f>
        <v>#REF!</v>
      </c>
      <c r="AC80" s="187" t="e">
        <f>SUM(#REF!)</f>
        <v>#REF!</v>
      </c>
      <c r="AD80" s="187" t="e">
        <f>SUM(#REF!)</f>
        <v>#REF!</v>
      </c>
      <c r="AE80" s="187" t="e">
        <f>SUM(#REF!)</f>
        <v>#REF!</v>
      </c>
      <c r="AF80" s="187" t="e">
        <f>SUM(#REF!)</f>
        <v>#REF!</v>
      </c>
      <c r="AG80" s="187" t="e">
        <f>SUM(#REF!)</f>
        <v>#REF!</v>
      </c>
      <c r="AH80" s="187" t="e">
        <f>SUM(#REF!)</f>
        <v>#REF!</v>
      </c>
      <c r="AI80" s="187" t="e">
        <f>SUM(#REF!)</f>
        <v>#REF!</v>
      </c>
      <c r="AJ80" s="187" t="e">
        <f>SUM(#REF!)</f>
        <v>#REF!</v>
      </c>
      <c r="AK80" s="187" t="e">
        <f>SUM(#REF!)</f>
        <v>#REF!</v>
      </c>
      <c r="AL80" s="187" t="e">
        <f>SUM(#REF!)</f>
        <v>#REF!</v>
      </c>
      <c r="AM80" s="187" t="e">
        <f>SUM(#REF!)</f>
        <v>#REF!</v>
      </c>
      <c r="AN80" s="187" t="e">
        <f>SUM(#REF!)</f>
        <v>#REF!</v>
      </c>
      <c r="AO80" s="187" t="e">
        <f>SUM(#REF!)</f>
        <v>#REF!</v>
      </c>
      <c r="AP80" s="187" t="e">
        <f>SUM(#REF!)</f>
        <v>#REF!</v>
      </c>
      <c r="AQ80" s="187" t="e">
        <f>SUM(#REF!)</f>
        <v>#REF!</v>
      </c>
      <c r="AR80" s="187" t="e">
        <f>SUM(#REF!)</f>
        <v>#REF!</v>
      </c>
      <c r="AS80" s="187" t="e">
        <f>SUM(#REF!)</f>
        <v>#REF!</v>
      </c>
      <c r="AT80" s="187" t="e">
        <f>SUM(#REF!)</f>
        <v>#REF!</v>
      </c>
      <c r="AU80" s="187" t="e">
        <f>SUM(#REF!)</f>
        <v>#REF!</v>
      </c>
      <c r="IV80" s="4"/>
    </row>
    <row r="81" spans="1:256" s="1" customFormat="1" hidden="1" x14ac:dyDescent="0.25">
      <c r="A81" s="105" t="s">
        <v>276</v>
      </c>
      <c r="B81" s="105"/>
      <c r="C81" s="105" t="s">
        <v>276</v>
      </c>
      <c r="D81" s="105"/>
      <c r="E81" s="7">
        <v>22</v>
      </c>
      <c r="F81" s="105" t="e">
        <f t="shared" si="0"/>
        <v>#REF!</v>
      </c>
      <c r="G81" s="187"/>
      <c r="H81" s="18"/>
      <c r="I81" s="187"/>
      <c r="J81" s="187"/>
      <c r="K81" s="187"/>
      <c r="L81" s="187">
        <f>SUM($G$60:G81)</f>
        <v>0</v>
      </c>
      <c r="M81" s="187">
        <f>SUM($G$60:G81)</f>
        <v>0</v>
      </c>
      <c r="N81" s="187">
        <f>SUM($G$60:G81)</f>
        <v>0</v>
      </c>
      <c r="O81" s="187">
        <f>SUM($G$60:G81)</f>
        <v>0</v>
      </c>
      <c r="P81" s="187">
        <f>SUM($G$60:G81)</f>
        <v>0</v>
      </c>
      <c r="R81" s="187" t="e">
        <f>#REF!</f>
        <v>#REF!</v>
      </c>
      <c r="S81" s="187" t="e">
        <f>SUM(#REF!)</f>
        <v>#REF!</v>
      </c>
      <c r="T81" s="187" t="e">
        <f>SUM(#REF!)</f>
        <v>#REF!</v>
      </c>
      <c r="U81" s="187" t="e">
        <f>SUM(#REF!)</f>
        <v>#REF!</v>
      </c>
      <c r="V81" s="187" t="e">
        <f>SUM(#REF!)</f>
        <v>#REF!</v>
      </c>
      <c r="W81" s="187" t="e">
        <f>SUM(#REF!)</f>
        <v>#REF!</v>
      </c>
      <c r="X81" s="187" t="e">
        <f>SUM(#REF!)</f>
        <v>#REF!</v>
      </c>
      <c r="Y81" s="187" t="e">
        <f>SUM(#REF!)</f>
        <v>#REF!</v>
      </c>
      <c r="Z81" s="187" t="e">
        <f>SUM(#REF!)</f>
        <v>#REF!</v>
      </c>
      <c r="AA81" s="187" t="e">
        <f>SUM(#REF!)</f>
        <v>#REF!</v>
      </c>
      <c r="AB81" s="187" t="e">
        <f>SUM(#REF!)</f>
        <v>#REF!</v>
      </c>
      <c r="AC81" s="187" t="e">
        <f>SUM(#REF!)</f>
        <v>#REF!</v>
      </c>
      <c r="AD81" s="187" t="e">
        <f>SUM(#REF!)</f>
        <v>#REF!</v>
      </c>
      <c r="AE81" s="187" t="e">
        <f>SUM(#REF!)</f>
        <v>#REF!</v>
      </c>
      <c r="AF81" s="187" t="e">
        <f>SUM(#REF!)</f>
        <v>#REF!</v>
      </c>
      <c r="AG81" s="187" t="e">
        <f>SUM(#REF!)</f>
        <v>#REF!</v>
      </c>
      <c r="AH81" s="187" t="e">
        <f>SUM(#REF!)</f>
        <v>#REF!</v>
      </c>
      <c r="AI81" s="187" t="e">
        <f>SUM(#REF!)</f>
        <v>#REF!</v>
      </c>
      <c r="AJ81" s="187" t="e">
        <f>SUM(#REF!)</f>
        <v>#REF!</v>
      </c>
      <c r="AK81" s="187" t="e">
        <f>SUM(#REF!)</f>
        <v>#REF!</v>
      </c>
      <c r="AL81" s="187" t="e">
        <f>SUM(#REF!)</f>
        <v>#REF!</v>
      </c>
      <c r="AM81" s="187" t="e">
        <f>SUM(#REF!)</f>
        <v>#REF!</v>
      </c>
      <c r="AN81" s="187" t="e">
        <f>SUM(#REF!)</f>
        <v>#REF!</v>
      </c>
      <c r="AO81" s="187" t="e">
        <f>SUM(#REF!)</f>
        <v>#REF!</v>
      </c>
      <c r="AP81" s="187" t="e">
        <f>SUM(#REF!)</f>
        <v>#REF!</v>
      </c>
      <c r="AQ81" s="187" t="e">
        <f>SUM(#REF!)</f>
        <v>#REF!</v>
      </c>
      <c r="AR81" s="187" t="e">
        <f>SUM(#REF!)</f>
        <v>#REF!</v>
      </c>
      <c r="AS81" s="187" t="e">
        <f>SUM(#REF!)</f>
        <v>#REF!</v>
      </c>
      <c r="AT81" s="187" t="e">
        <f>SUM(#REF!)</f>
        <v>#REF!</v>
      </c>
      <c r="AU81" s="187" t="e">
        <f>SUM(#REF!)</f>
        <v>#REF!</v>
      </c>
      <c r="IV81" s="4"/>
    </row>
    <row r="82" spans="1:256" s="1" customFormat="1" hidden="1" x14ac:dyDescent="0.25">
      <c r="A82" s="105" t="s">
        <v>276</v>
      </c>
      <c r="B82" s="105"/>
      <c r="C82" s="105" t="s">
        <v>276</v>
      </c>
      <c r="D82" s="105"/>
      <c r="E82" s="7">
        <v>23</v>
      </c>
      <c r="F82" s="105" t="e">
        <f t="shared" si="0"/>
        <v>#REF!</v>
      </c>
      <c r="G82" s="187"/>
      <c r="H82" s="18"/>
      <c r="I82" s="187"/>
      <c r="J82" s="187"/>
      <c r="K82" s="187"/>
      <c r="L82" s="187">
        <f>SUM($G$60:G82)</f>
        <v>0</v>
      </c>
      <c r="M82" s="187">
        <f>SUM($G$60:G82)</f>
        <v>0</v>
      </c>
      <c r="N82" s="187">
        <f>SUM($G$60:G82)</f>
        <v>0</v>
      </c>
      <c r="O82" s="187">
        <f>SUM($G$60:G82)</f>
        <v>0</v>
      </c>
      <c r="P82" s="187">
        <f>SUM($G$60:G82)</f>
        <v>0</v>
      </c>
      <c r="R82" s="187" t="e">
        <f>#REF!</f>
        <v>#REF!</v>
      </c>
      <c r="S82" s="187" t="e">
        <f>SUM(#REF!)</f>
        <v>#REF!</v>
      </c>
      <c r="T82" s="187" t="e">
        <f>SUM(#REF!)</f>
        <v>#REF!</v>
      </c>
      <c r="U82" s="187" t="e">
        <f>SUM(#REF!)</f>
        <v>#REF!</v>
      </c>
      <c r="V82" s="187" t="e">
        <f>SUM(#REF!)</f>
        <v>#REF!</v>
      </c>
      <c r="W82" s="187" t="e">
        <f>SUM(#REF!)</f>
        <v>#REF!</v>
      </c>
      <c r="X82" s="187" t="e">
        <f>SUM(#REF!)</f>
        <v>#REF!</v>
      </c>
      <c r="Y82" s="187" t="e">
        <f>SUM(#REF!)</f>
        <v>#REF!</v>
      </c>
      <c r="Z82" s="187" t="e">
        <f>SUM(#REF!)</f>
        <v>#REF!</v>
      </c>
      <c r="AA82" s="187" t="e">
        <f>SUM(#REF!)</f>
        <v>#REF!</v>
      </c>
      <c r="AB82" s="187" t="e">
        <f>SUM(#REF!)</f>
        <v>#REF!</v>
      </c>
      <c r="AC82" s="187" t="e">
        <f>SUM(#REF!)</f>
        <v>#REF!</v>
      </c>
      <c r="AD82" s="187" t="e">
        <f>SUM(#REF!)</f>
        <v>#REF!</v>
      </c>
      <c r="AE82" s="187" t="e">
        <f>SUM(#REF!)</f>
        <v>#REF!</v>
      </c>
      <c r="AF82" s="187" t="e">
        <f>SUM(#REF!)</f>
        <v>#REF!</v>
      </c>
      <c r="AG82" s="187" t="e">
        <f>SUM(#REF!)</f>
        <v>#REF!</v>
      </c>
      <c r="AH82" s="187" t="e">
        <f>SUM(#REF!)</f>
        <v>#REF!</v>
      </c>
      <c r="AI82" s="187" t="e">
        <f>SUM(#REF!)</f>
        <v>#REF!</v>
      </c>
      <c r="AJ82" s="187" t="e">
        <f>SUM(#REF!)</f>
        <v>#REF!</v>
      </c>
      <c r="AK82" s="187" t="e">
        <f>SUM(#REF!)</f>
        <v>#REF!</v>
      </c>
      <c r="AL82" s="187" t="e">
        <f>SUM(#REF!)</f>
        <v>#REF!</v>
      </c>
      <c r="AM82" s="187" t="e">
        <f>SUM(#REF!)</f>
        <v>#REF!</v>
      </c>
      <c r="AN82" s="187" t="e">
        <f>SUM(#REF!)</f>
        <v>#REF!</v>
      </c>
      <c r="AO82" s="187" t="e">
        <f>SUM(#REF!)</f>
        <v>#REF!</v>
      </c>
      <c r="AP82" s="187" t="e">
        <f>SUM(#REF!)</f>
        <v>#REF!</v>
      </c>
      <c r="AQ82" s="187" t="e">
        <f>SUM(#REF!)</f>
        <v>#REF!</v>
      </c>
      <c r="AR82" s="187" t="e">
        <f>SUM(#REF!)</f>
        <v>#REF!</v>
      </c>
      <c r="AS82" s="187" t="e">
        <f>SUM(#REF!)</f>
        <v>#REF!</v>
      </c>
      <c r="AT82" s="187" t="e">
        <f>SUM(#REF!)</f>
        <v>#REF!</v>
      </c>
      <c r="AU82" s="187" t="e">
        <f>SUM(#REF!)</f>
        <v>#REF!</v>
      </c>
      <c r="IV82" s="4"/>
    </row>
    <row r="83" spans="1:256" s="1" customFormat="1" hidden="1" x14ac:dyDescent="0.25">
      <c r="A83" s="105" t="s">
        <v>276</v>
      </c>
      <c r="B83" s="105"/>
      <c r="C83" s="105" t="s">
        <v>276</v>
      </c>
      <c r="D83" s="105"/>
      <c r="E83" s="7">
        <v>24</v>
      </c>
      <c r="F83" s="105" t="e">
        <f t="shared" si="0"/>
        <v>#REF!</v>
      </c>
      <c r="G83" s="187"/>
      <c r="H83" s="18"/>
      <c r="I83" s="187"/>
      <c r="J83" s="187"/>
      <c r="K83" s="187"/>
      <c r="L83" s="187">
        <f>SUM($G$60:G83)</f>
        <v>0</v>
      </c>
      <c r="M83" s="187">
        <f>SUM($G$60:G83)</f>
        <v>0</v>
      </c>
      <c r="N83" s="187">
        <f>SUM($G$60:G83)</f>
        <v>0</v>
      </c>
      <c r="O83" s="187">
        <f>SUM($G$60:G83)</f>
        <v>0</v>
      </c>
      <c r="P83" s="187">
        <f>SUM($G$60:G83)</f>
        <v>0</v>
      </c>
      <c r="R83" s="187" t="e">
        <f>#REF!</f>
        <v>#REF!</v>
      </c>
      <c r="S83" s="187" t="e">
        <f>SUM(#REF!)</f>
        <v>#REF!</v>
      </c>
      <c r="T83" s="187" t="e">
        <f>SUM(#REF!)</f>
        <v>#REF!</v>
      </c>
      <c r="U83" s="187" t="e">
        <f>SUM(#REF!)</f>
        <v>#REF!</v>
      </c>
      <c r="V83" s="187" t="e">
        <f>SUM(#REF!)</f>
        <v>#REF!</v>
      </c>
      <c r="W83" s="187" t="e">
        <f>SUM(#REF!)</f>
        <v>#REF!</v>
      </c>
      <c r="X83" s="187" t="e">
        <f>SUM(#REF!)</f>
        <v>#REF!</v>
      </c>
      <c r="Y83" s="187" t="e">
        <f>SUM(#REF!)</f>
        <v>#REF!</v>
      </c>
      <c r="Z83" s="187" t="e">
        <f>SUM(#REF!)</f>
        <v>#REF!</v>
      </c>
      <c r="AA83" s="187" t="e">
        <f>SUM(#REF!)</f>
        <v>#REF!</v>
      </c>
      <c r="AB83" s="187" t="e">
        <f>SUM(#REF!)</f>
        <v>#REF!</v>
      </c>
      <c r="AC83" s="187" t="e">
        <f>SUM(#REF!)</f>
        <v>#REF!</v>
      </c>
      <c r="AD83" s="187" t="e">
        <f>SUM(#REF!)</f>
        <v>#REF!</v>
      </c>
      <c r="AE83" s="187" t="e">
        <f>SUM(#REF!)</f>
        <v>#REF!</v>
      </c>
      <c r="AF83" s="187" t="e">
        <f>SUM(#REF!)</f>
        <v>#REF!</v>
      </c>
      <c r="AG83" s="187" t="e">
        <f>SUM(#REF!)</f>
        <v>#REF!</v>
      </c>
      <c r="AH83" s="187" t="e">
        <f>SUM(#REF!)</f>
        <v>#REF!</v>
      </c>
      <c r="AI83" s="187" t="e">
        <f>SUM(#REF!)</f>
        <v>#REF!</v>
      </c>
      <c r="AJ83" s="187" t="e">
        <f>SUM(#REF!)</f>
        <v>#REF!</v>
      </c>
      <c r="AK83" s="187" t="e">
        <f>SUM(#REF!)</f>
        <v>#REF!</v>
      </c>
      <c r="AL83" s="187" t="e">
        <f>SUM(#REF!)</f>
        <v>#REF!</v>
      </c>
      <c r="AM83" s="187" t="e">
        <f>SUM(#REF!)</f>
        <v>#REF!</v>
      </c>
      <c r="AN83" s="187" t="e">
        <f>SUM(#REF!)</f>
        <v>#REF!</v>
      </c>
      <c r="AO83" s="187" t="e">
        <f>SUM(#REF!)</f>
        <v>#REF!</v>
      </c>
      <c r="AP83" s="187" t="e">
        <f>SUM(#REF!)</f>
        <v>#REF!</v>
      </c>
      <c r="AQ83" s="187" t="e">
        <f>SUM(#REF!)</f>
        <v>#REF!</v>
      </c>
      <c r="AR83" s="187" t="e">
        <f>SUM(#REF!)</f>
        <v>#REF!</v>
      </c>
      <c r="AS83" s="187" t="e">
        <f>SUM(#REF!)</f>
        <v>#REF!</v>
      </c>
      <c r="AT83" s="187" t="e">
        <f>SUM(#REF!)</f>
        <v>#REF!</v>
      </c>
      <c r="AU83" s="187" t="e">
        <f>SUM(#REF!)</f>
        <v>#REF!</v>
      </c>
      <c r="IV83" s="4"/>
    </row>
    <row r="84" spans="1:256" s="1" customFormat="1" hidden="1" x14ac:dyDescent="0.25">
      <c r="A84" s="105" t="s">
        <v>276</v>
      </c>
      <c r="B84" s="105"/>
      <c r="C84" s="105" t="s">
        <v>276</v>
      </c>
      <c r="D84" s="105"/>
      <c r="E84" s="7">
        <v>25</v>
      </c>
      <c r="F84" s="105" t="e">
        <f t="shared" si="0"/>
        <v>#REF!</v>
      </c>
      <c r="G84" s="187"/>
      <c r="H84" s="18"/>
      <c r="I84" s="187"/>
      <c r="J84" s="187"/>
      <c r="K84" s="187"/>
      <c r="L84" s="187">
        <f>SUM($G$60:G84)</f>
        <v>0</v>
      </c>
      <c r="M84" s="187">
        <f>SUM($G$60:G84)</f>
        <v>0</v>
      </c>
      <c r="N84" s="187">
        <f>SUM($G$60:G84)</f>
        <v>0</v>
      </c>
      <c r="O84" s="187">
        <f>SUM($G$60:G84)</f>
        <v>0</v>
      </c>
      <c r="P84" s="187">
        <f>SUM($G$60:G84)</f>
        <v>0</v>
      </c>
      <c r="R84" s="187" t="e">
        <f>#REF!</f>
        <v>#REF!</v>
      </c>
      <c r="S84" s="187" t="e">
        <f>SUM(#REF!)</f>
        <v>#REF!</v>
      </c>
      <c r="T84" s="187" t="e">
        <f>SUM(#REF!)</f>
        <v>#REF!</v>
      </c>
      <c r="U84" s="187" t="e">
        <f>SUM(#REF!)</f>
        <v>#REF!</v>
      </c>
      <c r="V84" s="187" t="e">
        <f>SUM(#REF!)</f>
        <v>#REF!</v>
      </c>
      <c r="W84" s="187" t="e">
        <f>SUM(#REF!)</f>
        <v>#REF!</v>
      </c>
      <c r="X84" s="187" t="e">
        <f>SUM(#REF!)</f>
        <v>#REF!</v>
      </c>
      <c r="Y84" s="187" t="e">
        <f>SUM(#REF!)</f>
        <v>#REF!</v>
      </c>
      <c r="Z84" s="187" t="e">
        <f>SUM(#REF!)</f>
        <v>#REF!</v>
      </c>
      <c r="AA84" s="187" t="e">
        <f>SUM(#REF!)</f>
        <v>#REF!</v>
      </c>
      <c r="AB84" s="187" t="e">
        <f>SUM(#REF!)</f>
        <v>#REF!</v>
      </c>
      <c r="AC84" s="187" t="e">
        <f>SUM(#REF!)</f>
        <v>#REF!</v>
      </c>
      <c r="AD84" s="187" t="e">
        <f>SUM(#REF!)</f>
        <v>#REF!</v>
      </c>
      <c r="AE84" s="187" t="e">
        <f>SUM(#REF!)</f>
        <v>#REF!</v>
      </c>
      <c r="AF84" s="187" t="e">
        <f>SUM(#REF!)</f>
        <v>#REF!</v>
      </c>
      <c r="AG84" s="187" t="e">
        <f>SUM(#REF!)</f>
        <v>#REF!</v>
      </c>
      <c r="AH84" s="187" t="e">
        <f>SUM(#REF!)</f>
        <v>#REF!</v>
      </c>
      <c r="AI84" s="187" t="e">
        <f>SUM(#REF!)</f>
        <v>#REF!</v>
      </c>
      <c r="AJ84" s="187" t="e">
        <f>SUM(#REF!)</f>
        <v>#REF!</v>
      </c>
      <c r="AK84" s="187" t="e">
        <f>SUM(#REF!)</f>
        <v>#REF!</v>
      </c>
      <c r="AL84" s="187" t="e">
        <f>SUM(#REF!)</f>
        <v>#REF!</v>
      </c>
      <c r="AM84" s="187" t="e">
        <f>SUM(#REF!)</f>
        <v>#REF!</v>
      </c>
      <c r="AN84" s="187" t="e">
        <f>SUM(#REF!)</f>
        <v>#REF!</v>
      </c>
      <c r="AO84" s="187" t="e">
        <f>SUM(#REF!)</f>
        <v>#REF!</v>
      </c>
      <c r="AP84" s="187" t="e">
        <f>SUM(#REF!)</f>
        <v>#REF!</v>
      </c>
      <c r="AQ84" s="187" t="e">
        <f>SUM(#REF!)</f>
        <v>#REF!</v>
      </c>
      <c r="AR84" s="187" t="e">
        <f>SUM(#REF!)</f>
        <v>#REF!</v>
      </c>
      <c r="AS84" s="187" t="e">
        <f>SUM(#REF!)</f>
        <v>#REF!</v>
      </c>
      <c r="AT84" s="187" t="e">
        <f>SUM(#REF!)</f>
        <v>#REF!</v>
      </c>
      <c r="AU84" s="187" t="e">
        <f>SUM(#REF!)</f>
        <v>#REF!</v>
      </c>
      <c r="IV84" s="4"/>
    </row>
    <row r="85" spans="1:256" s="1" customFormat="1" hidden="1" x14ac:dyDescent="0.25">
      <c r="A85" s="105" t="s">
        <v>276</v>
      </c>
      <c r="B85" s="105"/>
      <c r="C85" s="105" t="s">
        <v>276</v>
      </c>
      <c r="D85" s="105"/>
      <c r="E85" s="7">
        <v>26</v>
      </c>
      <c r="F85" s="105" t="e">
        <f t="shared" si="0"/>
        <v>#REF!</v>
      </c>
      <c r="G85" s="187"/>
      <c r="H85" s="18"/>
      <c r="I85" s="187"/>
      <c r="J85" s="187"/>
      <c r="K85" s="187"/>
      <c r="L85" s="187">
        <f>SUM(G60:G85)</f>
        <v>0</v>
      </c>
      <c r="M85" s="187">
        <f>SUM($G$60:G85)</f>
        <v>0</v>
      </c>
      <c r="N85" s="187">
        <f>SUM($G$60:G85)</f>
        <v>0</v>
      </c>
      <c r="O85" s="187">
        <f>SUM($G$60:G85)</f>
        <v>0</v>
      </c>
      <c r="P85" s="187">
        <f>SUM($G$60:G85)</f>
        <v>0</v>
      </c>
      <c r="R85" s="187" t="e">
        <f>#REF!</f>
        <v>#REF!</v>
      </c>
      <c r="S85" s="187" t="e">
        <f>SUM(#REF!)</f>
        <v>#REF!</v>
      </c>
      <c r="T85" s="187" t="e">
        <f>SUM(#REF!)</f>
        <v>#REF!</v>
      </c>
      <c r="U85" s="187" t="e">
        <f>SUM(#REF!)</f>
        <v>#REF!</v>
      </c>
      <c r="V85" s="187" t="e">
        <f>SUM(#REF!)</f>
        <v>#REF!</v>
      </c>
      <c r="W85" s="187" t="e">
        <f>SUM(#REF!)</f>
        <v>#REF!</v>
      </c>
      <c r="X85" s="187" t="e">
        <f>SUM(#REF!)</f>
        <v>#REF!</v>
      </c>
      <c r="Y85" s="187" t="e">
        <f>SUM(#REF!)</f>
        <v>#REF!</v>
      </c>
      <c r="Z85" s="187" t="e">
        <f>SUM(#REF!)</f>
        <v>#REF!</v>
      </c>
      <c r="AA85" s="187" t="e">
        <f>SUM(#REF!)</f>
        <v>#REF!</v>
      </c>
      <c r="AB85" s="187" t="e">
        <f>SUM(#REF!)</f>
        <v>#REF!</v>
      </c>
      <c r="AC85" s="187" t="e">
        <f>SUM(#REF!)</f>
        <v>#REF!</v>
      </c>
      <c r="AD85" s="187" t="e">
        <f>SUM(#REF!)</f>
        <v>#REF!</v>
      </c>
      <c r="AE85" s="187" t="e">
        <f>SUM(#REF!)</f>
        <v>#REF!</v>
      </c>
      <c r="AF85" s="187" t="e">
        <f>SUM(#REF!)</f>
        <v>#REF!</v>
      </c>
      <c r="AG85" s="187" t="e">
        <f>SUM(#REF!)</f>
        <v>#REF!</v>
      </c>
      <c r="AH85" s="187" t="e">
        <f>SUM(#REF!)</f>
        <v>#REF!</v>
      </c>
      <c r="AI85" s="187" t="e">
        <f>SUM(#REF!)</f>
        <v>#REF!</v>
      </c>
      <c r="AJ85" s="187" t="e">
        <f>SUM(#REF!)</f>
        <v>#REF!</v>
      </c>
      <c r="AK85" s="187" t="e">
        <f>SUM(#REF!)</f>
        <v>#REF!</v>
      </c>
      <c r="AL85" s="187" t="e">
        <f>SUM(#REF!)</f>
        <v>#REF!</v>
      </c>
      <c r="AM85" s="187" t="e">
        <f>SUM(#REF!)</f>
        <v>#REF!</v>
      </c>
      <c r="AN85" s="187" t="e">
        <f>SUM(#REF!)</f>
        <v>#REF!</v>
      </c>
      <c r="AO85" s="187" t="e">
        <f>SUM(#REF!)</f>
        <v>#REF!</v>
      </c>
      <c r="AP85" s="187" t="e">
        <f>SUM(#REF!)</f>
        <v>#REF!</v>
      </c>
      <c r="AQ85" s="187" t="e">
        <f>SUM(#REF!)</f>
        <v>#REF!</v>
      </c>
      <c r="AR85" s="187" t="e">
        <f>SUM(#REF!)</f>
        <v>#REF!</v>
      </c>
      <c r="AS85" s="187" t="e">
        <f>SUM(#REF!)</f>
        <v>#REF!</v>
      </c>
      <c r="AT85" s="187" t="e">
        <f>SUM(#REF!)</f>
        <v>#REF!</v>
      </c>
      <c r="AU85" s="187" t="e">
        <f>SUM(#REF!)</f>
        <v>#REF!</v>
      </c>
      <c r="IV85" s="4"/>
    </row>
    <row r="86" spans="1:256" s="1" customFormat="1" hidden="1" x14ac:dyDescent="0.25">
      <c r="A86" s="105" t="s">
        <v>276</v>
      </c>
      <c r="B86" s="105"/>
      <c r="C86" s="105" t="s">
        <v>276</v>
      </c>
      <c r="D86" s="105"/>
      <c r="E86" s="7">
        <v>27</v>
      </c>
      <c r="F86" s="105" t="e">
        <f t="shared" si="0"/>
        <v>#REF!</v>
      </c>
      <c r="G86" s="187"/>
      <c r="H86" s="18"/>
      <c r="I86" s="187"/>
      <c r="J86" s="187"/>
      <c r="K86" s="187"/>
      <c r="L86" s="187">
        <f>SUM(G61:G86)</f>
        <v>0</v>
      </c>
      <c r="M86" s="187">
        <f>SUM(G60:G86)</f>
        <v>0</v>
      </c>
      <c r="N86" s="187">
        <f>SUM($G$60:G86)</f>
        <v>0</v>
      </c>
      <c r="O86" s="187">
        <f>SUM($G$60:G86)</f>
        <v>0</v>
      </c>
      <c r="P86" s="187">
        <f>SUM($G$60:G86)</f>
        <v>0</v>
      </c>
      <c r="R86" s="187" t="e">
        <f>#REF!</f>
        <v>#REF!</v>
      </c>
      <c r="S86" s="187" t="e">
        <f>SUM(#REF!)</f>
        <v>#REF!</v>
      </c>
      <c r="T86" s="187" t="e">
        <f>SUM(#REF!)</f>
        <v>#REF!</v>
      </c>
      <c r="U86" s="187" t="e">
        <f>SUM(#REF!)</f>
        <v>#REF!</v>
      </c>
      <c r="V86" s="187" t="e">
        <f>SUM(#REF!)</f>
        <v>#REF!</v>
      </c>
      <c r="W86" s="187" t="e">
        <f>SUM(#REF!)</f>
        <v>#REF!</v>
      </c>
      <c r="X86" s="187" t="e">
        <f>SUM(#REF!)</f>
        <v>#REF!</v>
      </c>
      <c r="Y86" s="187" t="e">
        <f>SUM(#REF!)</f>
        <v>#REF!</v>
      </c>
      <c r="Z86" s="187" t="e">
        <f>SUM(#REF!)</f>
        <v>#REF!</v>
      </c>
      <c r="AA86" s="187" t="e">
        <f>SUM(#REF!)</f>
        <v>#REF!</v>
      </c>
      <c r="AB86" s="187" t="e">
        <f>SUM(#REF!)</f>
        <v>#REF!</v>
      </c>
      <c r="AC86" s="187" t="e">
        <f>SUM(#REF!)</f>
        <v>#REF!</v>
      </c>
      <c r="AD86" s="187" t="e">
        <f>SUM(#REF!)</f>
        <v>#REF!</v>
      </c>
      <c r="AE86" s="187" t="e">
        <f>SUM(#REF!)</f>
        <v>#REF!</v>
      </c>
      <c r="AF86" s="187" t="e">
        <f>SUM(#REF!)</f>
        <v>#REF!</v>
      </c>
      <c r="AG86" s="187" t="e">
        <f>SUM(#REF!)</f>
        <v>#REF!</v>
      </c>
      <c r="AH86" s="187" t="e">
        <f>SUM(#REF!)</f>
        <v>#REF!</v>
      </c>
      <c r="AI86" s="187" t="e">
        <f>SUM(#REF!)</f>
        <v>#REF!</v>
      </c>
      <c r="AJ86" s="187" t="e">
        <f>SUM(#REF!)</f>
        <v>#REF!</v>
      </c>
      <c r="AK86" s="187" t="e">
        <f>SUM(#REF!)</f>
        <v>#REF!</v>
      </c>
      <c r="AL86" s="187" t="e">
        <f>SUM(#REF!)</f>
        <v>#REF!</v>
      </c>
      <c r="AM86" s="187" t="e">
        <f>SUM(#REF!)</f>
        <v>#REF!</v>
      </c>
      <c r="AN86" s="187" t="e">
        <f>SUM(#REF!)</f>
        <v>#REF!</v>
      </c>
      <c r="AO86" s="187" t="e">
        <f>SUM(#REF!)</f>
        <v>#REF!</v>
      </c>
      <c r="AP86" s="187" t="e">
        <f>SUM(#REF!)</f>
        <v>#REF!</v>
      </c>
      <c r="AQ86" s="187" t="e">
        <f>SUM(#REF!)</f>
        <v>#REF!</v>
      </c>
      <c r="AR86" s="187" t="e">
        <f>SUM(#REF!)</f>
        <v>#REF!</v>
      </c>
      <c r="AS86" s="187" t="e">
        <f>SUM(#REF!)</f>
        <v>#REF!</v>
      </c>
      <c r="AT86" s="187" t="e">
        <f>SUM(#REF!)</f>
        <v>#REF!</v>
      </c>
      <c r="AU86" s="187" t="e">
        <f>SUM(#REF!)</f>
        <v>#REF!</v>
      </c>
      <c r="IV86" s="4"/>
    </row>
    <row r="87" spans="1:256" s="1" customFormat="1" hidden="1" x14ac:dyDescent="0.25">
      <c r="A87" s="105" t="s">
        <v>276</v>
      </c>
      <c r="B87" s="105"/>
      <c r="C87" s="105" t="s">
        <v>276</v>
      </c>
      <c r="D87" s="105"/>
      <c r="E87" s="7">
        <v>28</v>
      </c>
      <c r="F87" s="105" t="e">
        <f t="shared" si="0"/>
        <v>#REF!</v>
      </c>
      <c r="G87" s="187"/>
      <c r="H87" s="18"/>
      <c r="I87" s="187"/>
      <c r="J87" s="187"/>
      <c r="K87" s="187"/>
      <c r="L87" s="187">
        <f>SUM(G62:G87)</f>
        <v>0</v>
      </c>
      <c r="M87" s="187">
        <f>SUM(G61:G87)</f>
        <v>0</v>
      </c>
      <c r="N87" s="187">
        <f>SUM(G60:G87)</f>
        <v>0</v>
      </c>
      <c r="O87" s="187">
        <f>SUM($G$60:G87)</f>
        <v>0</v>
      </c>
      <c r="P87" s="187">
        <f>SUM($G$60:G87)</f>
        <v>0</v>
      </c>
      <c r="R87" s="187" t="e">
        <f>#REF!</f>
        <v>#REF!</v>
      </c>
      <c r="S87" s="187" t="e">
        <f>SUM(#REF!)</f>
        <v>#REF!</v>
      </c>
      <c r="T87" s="187" t="e">
        <f>SUM(#REF!)</f>
        <v>#REF!</v>
      </c>
      <c r="U87" s="187" t="e">
        <f>SUM(#REF!)</f>
        <v>#REF!</v>
      </c>
      <c r="V87" s="187" t="e">
        <f>SUM(#REF!)</f>
        <v>#REF!</v>
      </c>
      <c r="W87" s="187" t="e">
        <f>SUM(#REF!)</f>
        <v>#REF!</v>
      </c>
      <c r="X87" s="187" t="e">
        <f>SUM(#REF!)</f>
        <v>#REF!</v>
      </c>
      <c r="Y87" s="187" t="e">
        <f>SUM(#REF!)</f>
        <v>#REF!</v>
      </c>
      <c r="Z87" s="187" t="e">
        <f>SUM(#REF!)</f>
        <v>#REF!</v>
      </c>
      <c r="AA87" s="187" t="e">
        <f>SUM(#REF!)</f>
        <v>#REF!</v>
      </c>
      <c r="AB87" s="187" t="e">
        <f>SUM(#REF!)</f>
        <v>#REF!</v>
      </c>
      <c r="AC87" s="187" t="e">
        <f>SUM(#REF!)</f>
        <v>#REF!</v>
      </c>
      <c r="AD87" s="187" t="e">
        <f>SUM(#REF!)</f>
        <v>#REF!</v>
      </c>
      <c r="AE87" s="187" t="e">
        <f>SUM(#REF!)</f>
        <v>#REF!</v>
      </c>
      <c r="AF87" s="187" t="e">
        <f>SUM(#REF!)</f>
        <v>#REF!</v>
      </c>
      <c r="AG87" s="187" t="e">
        <f>SUM(#REF!)</f>
        <v>#REF!</v>
      </c>
      <c r="AH87" s="187" t="e">
        <f>SUM(#REF!)</f>
        <v>#REF!</v>
      </c>
      <c r="AI87" s="187" t="e">
        <f>SUM(#REF!)</f>
        <v>#REF!</v>
      </c>
      <c r="AJ87" s="187" t="e">
        <f>SUM(#REF!)</f>
        <v>#REF!</v>
      </c>
      <c r="AK87" s="187" t="e">
        <f>SUM(#REF!)</f>
        <v>#REF!</v>
      </c>
      <c r="AL87" s="187" t="e">
        <f>SUM(#REF!)</f>
        <v>#REF!</v>
      </c>
      <c r="AM87" s="187" t="e">
        <f>SUM(#REF!)</f>
        <v>#REF!</v>
      </c>
      <c r="AN87" s="187" t="e">
        <f>SUM(#REF!)</f>
        <v>#REF!</v>
      </c>
      <c r="AO87" s="187" t="e">
        <f>SUM(#REF!)</f>
        <v>#REF!</v>
      </c>
      <c r="AP87" s="187" t="e">
        <f>SUM(#REF!)</f>
        <v>#REF!</v>
      </c>
      <c r="AQ87" s="187" t="e">
        <f>SUM(#REF!)</f>
        <v>#REF!</v>
      </c>
      <c r="AR87" s="187" t="e">
        <f>SUM(#REF!)</f>
        <v>#REF!</v>
      </c>
      <c r="AS87" s="187" t="e">
        <f>SUM(#REF!)</f>
        <v>#REF!</v>
      </c>
      <c r="AT87" s="187" t="e">
        <f>SUM(#REF!)</f>
        <v>#REF!</v>
      </c>
      <c r="AU87" s="187" t="e">
        <f>SUM(#REF!)</f>
        <v>#REF!</v>
      </c>
      <c r="IV87" s="4"/>
    </row>
    <row r="88" spans="1:256" s="1" customFormat="1" hidden="1" x14ac:dyDescent="0.25">
      <c r="A88" s="105" t="s">
        <v>276</v>
      </c>
      <c r="B88" s="105"/>
      <c r="C88" s="105" t="s">
        <v>276</v>
      </c>
      <c r="D88" s="105"/>
      <c r="E88" s="7">
        <v>29</v>
      </c>
      <c r="F88" s="105" t="e">
        <f t="shared" si="0"/>
        <v>#REF!</v>
      </c>
      <c r="G88" s="187"/>
      <c r="H88" s="18"/>
      <c r="I88" s="187"/>
      <c r="J88" s="187"/>
      <c r="K88" s="187"/>
      <c r="L88" s="187">
        <f>SUM(G63:G88)</f>
        <v>0</v>
      </c>
      <c r="M88" s="187">
        <f>SUM(G62:G88)</f>
        <v>0</v>
      </c>
      <c r="N88" s="187">
        <f>SUM(G61:G88)</f>
        <v>0</v>
      </c>
      <c r="O88" s="187">
        <f>SUM(G60:G88)</f>
        <v>0</v>
      </c>
      <c r="P88" s="187">
        <f>SUM($G$60:G88)</f>
        <v>0</v>
      </c>
      <c r="R88" s="187" t="e">
        <f>#REF!</f>
        <v>#REF!</v>
      </c>
      <c r="S88" s="187" t="e">
        <f>SUM(#REF!)</f>
        <v>#REF!</v>
      </c>
      <c r="T88" s="187" t="e">
        <f>SUM(#REF!)</f>
        <v>#REF!</v>
      </c>
      <c r="U88" s="187" t="e">
        <f>SUM(#REF!)</f>
        <v>#REF!</v>
      </c>
      <c r="V88" s="187" t="e">
        <f>SUM(#REF!)</f>
        <v>#REF!</v>
      </c>
      <c r="W88" s="187" t="e">
        <f>SUM(#REF!)</f>
        <v>#REF!</v>
      </c>
      <c r="X88" s="187" t="e">
        <f>SUM(#REF!)</f>
        <v>#REF!</v>
      </c>
      <c r="Y88" s="187" t="e">
        <f>SUM(#REF!)</f>
        <v>#REF!</v>
      </c>
      <c r="Z88" s="187" t="e">
        <f>SUM(#REF!)</f>
        <v>#REF!</v>
      </c>
      <c r="AA88" s="187" t="e">
        <f>SUM(#REF!)</f>
        <v>#REF!</v>
      </c>
      <c r="AB88" s="187" t="e">
        <f>SUM(#REF!)</f>
        <v>#REF!</v>
      </c>
      <c r="AC88" s="187" t="e">
        <f>SUM(#REF!)</f>
        <v>#REF!</v>
      </c>
      <c r="AD88" s="187" t="e">
        <f>SUM(#REF!)</f>
        <v>#REF!</v>
      </c>
      <c r="AE88" s="187" t="e">
        <f>SUM(#REF!)</f>
        <v>#REF!</v>
      </c>
      <c r="AF88" s="187" t="e">
        <f>SUM(#REF!)</f>
        <v>#REF!</v>
      </c>
      <c r="AG88" s="187" t="e">
        <f>SUM(#REF!)</f>
        <v>#REF!</v>
      </c>
      <c r="AH88" s="187" t="e">
        <f>SUM(#REF!)</f>
        <v>#REF!</v>
      </c>
      <c r="AI88" s="187" t="e">
        <f>SUM(#REF!)</f>
        <v>#REF!</v>
      </c>
      <c r="AJ88" s="187" t="e">
        <f>SUM(#REF!)</f>
        <v>#REF!</v>
      </c>
      <c r="AK88" s="187" t="e">
        <f>SUM(#REF!)</f>
        <v>#REF!</v>
      </c>
      <c r="AL88" s="187" t="e">
        <f>SUM(#REF!)</f>
        <v>#REF!</v>
      </c>
      <c r="AM88" s="187" t="e">
        <f>SUM(#REF!)</f>
        <v>#REF!</v>
      </c>
      <c r="AN88" s="187" t="e">
        <f>SUM(#REF!)</f>
        <v>#REF!</v>
      </c>
      <c r="AO88" s="187" t="e">
        <f>SUM(#REF!)</f>
        <v>#REF!</v>
      </c>
      <c r="AP88" s="187" t="e">
        <f>SUM(#REF!)</f>
        <v>#REF!</v>
      </c>
      <c r="AQ88" s="187" t="e">
        <f>SUM(#REF!)</f>
        <v>#REF!</v>
      </c>
      <c r="AR88" s="187" t="e">
        <f>SUM(#REF!)</f>
        <v>#REF!</v>
      </c>
      <c r="AS88" s="187" t="e">
        <f>SUM(#REF!)</f>
        <v>#REF!</v>
      </c>
      <c r="AT88" s="187" t="e">
        <f>SUM(#REF!)</f>
        <v>#REF!</v>
      </c>
      <c r="AU88" s="187" t="e">
        <f>SUM(#REF!)</f>
        <v>#REF!</v>
      </c>
      <c r="IV88" s="4"/>
    </row>
    <row r="89" spans="1:256" s="1" customFormat="1" hidden="1" x14ac:dyDescent="0.25">
      <c r="A89" s="105" t="s">
        <v>276</v>
      </c>
      <c r="B89" s="105"/>
      <c r="C89" s="105" t="s">
        <v>276</v>
      </c>
      <c r="D89" s="105"/>
      <c r="E89" s="7">
        <v>30</v>
      </c>
      <c r="F89" s="105" t="e">
        <f t="shared" si="0"/>
        <v>#REF!</v>
      </c>
      <c r="G89" s="187"/>
      <c r="H89" s="18"/>
      <c r="I89" s="187"/>
      <c r="J89" s="187"/>
      <c r="K89" s="187"/>
      <c r="L89" s="187">
        <f>SUM(G64:G89)</f>
        <v>0</v>
      </c>
      <c r="M89" s="187">
        <f>SUM(G63:G89)</f>
        <v>0</v>
      </c>
      <c r="N89" s="187">
        <f>SUM(G62:G89)</f>
        <v>0</v>
      </c>
      <c r="O89" s="187">
        <f>SUM(G61:G89)</f>
        <v>0</v>
      </c>
      <c r="P89" s="187">
        <f>SUM($G$60:G89)</f>
        <v>0</v>
      </c>
      <c r="R89" s="187" t="e">
        <f>#REF!</f>
        <v>#REF!</v>
      </c>
      <c r="S89" s="187" t="e">
        <f>SUM(#REF!)</f>
        <v>#REF!</v>
      </c>
      <c r="T89" s="187" t="e">
        <f>SUM(#REF!)</f>
        <v>#REF!</v>
      </c>
      <c r="U89" s="187" t="e">
        <f>SUM(#REF!)</f>
        <v>#REF!</v>
      </c>
      <c r="V89" s="187" t="e">
        <f>SUM(#REF!)</f>
        <v>#REF!</v>
      </c>
      <c r="W89" s="187" t="e">
        <f>SUM(#REF!)</f>
        <v>#REF!</v>
      </c>
      <c r="X89" s="187" t="e">
        <f>SUM(#REF!)</f>
        <v>#REF!</v>
      </c>
      <c r="Y89" s="187" t="e">
        <f>SUM(#REF!)</f>
        <v>#REF!</v>
      </c>
      <c r="Z89" s="187" t="e">
        <f>SUM(#REF!)</f>
        <v>#REF!</v>
      </c>
      <c r="AA89" s="187" t="e">
        <f>SUM(#REF!)</f>
        <v>#REF!</v>
      </c>
      <c r="AB89" s="187" t="e">
        <f>SUM(#REF!)</f>
        <v>#REF!</v>
      </c>
      <c r="AC89" s="187" t="e">
        <f>SUM(#REF!)</f>
        <v>#REF!</v>
      </c>
      <c r="AD89" s="187" t="e">
        <f>SUM(#REF!)</f>
        <v>#REF!</v>
      </c>
      <c r="AE89" s="187" t="e">
        <f>SUM(#REF!)</f>
        <v>#REF!</v>
      </c>
      <c r="AF89" s="187" t="e">
        <f>SUM(#REF!)</f>
        <v>#REF!</v>
      </c>
      <c r="AG89" s="187" t="e">
        <f>SUM(#REF!)</f>
        <v>#REF!</v>
      </c>
      <c r="AH89" s="187" t="e">
        <f>SUM(#REF!)</f>
        <v>#REF!</v>
      </c>
      <c r="AI89" s="187" t="e">
        <f>SUM(#REF!)</f>
        <v>#REF!</v>
      </c>
      <c r="AJ89" s="187" t="e">
        <f>SUM(#REF!)</f>
        <v>#REF!</v>
      </c>
      <c r="AK89" s="187" t="e">
        <f>SUM(#REF!)</f>
        <v>#REF!</v>
      </c>
      <c r="AL89" s="187" t="e">
        <f>SUM(#REF!)</f>
        <v>#REF!</v>
      </c>
      <c r="AM89" s="187" t="e">
        <f>SUM(#REF!)</f>
        <v>#REF!</v>
      </c>
      <c r="AN89" s="187" t="e">
        <f>SUM(#REF!)</f>
        <v>#REF!</v>
      </c>
      <c r="AO89" s="187" t="e">
        <f>SUM(#REF!)</f>
        <v>#REF!</v>
      </c>
      <c r="AP89" s="187" t="e">
        <f>SUM(#REF!)</f>
        <v>#REF!</v>
      </c>
      <c r="AQ89" s="187" t="e">
        <f>SUM(#REF!)</f>
        <v>#REF!</v>
      </c>
      <c r="AR89" s="187" t="e">
        <f>SUM(#REF!)</f>
        <v>#REF!</v>
      </c>
      <c r="AS89" s="187" t="e">
        <f>SUM(#REF!)</f>
        <v>#REF!</v>
      </c>
      <c r="AT89" s="187" t="e">
        <f>SUM(#REF!)</f>
        <v>#REF!</v>
      </c>
      <c r="AU89" s="187" t="e">
        <f>SUM(#REF!)</f>
        <v>#REF!</v>
      </c>
      <c r="IV89" s="4"/>
    </row>
    <row r="90" spans="1:256" s="1" customFormat="1" hidden="1" x14ac:dyDescent="0.25">
      <c r="A90" s="105" t="s">
        <v>276</v>
      </c>
      <c r="B90" s="105"/>
      <c r="C90" s="105" t="s">
        <v>276</v>
      </c>
      <c r="D90" s="105"/>
      <c r="E90" s="7"/>
      <c r="F90" s="105"/>
      <c r="G90" s="187"/>
      <c r="H90" s="18"/>
      <c r="IV90" s="4"/>
    </row>
    <row r="91" spans="1:256" s="1" customFormat="1" hidden="1" x14ac:dyDescent="0.25">
      <c r="A91" s="105" t="s">
        <v>276</v>
      </c>
      <c r="B91" s="105"/>
      <c r="C91" s="105" t="s">
        <v>276</v>
      </c>
      <c r="D91" s="105"/>
      <c r="E91" s="7"/>
      <c r="F91" s="105"/>
      <c r="G91" s="187"/>
      <c r="H91" s="18"/>
      <c r="IV91" s="4"/>
    </row>
    <row r="92" spans="1:256" s="1" customFormat="1" hidden="1" x14ac:dyDescent="0.25">
      <c r="C92" s="105" t="s">
        <v>276</v>
      </c>
      <c r="D92" s="105"/>
      <c r="E92" s="7"/>
      <c r="F92" s="105"/>
      <c r="H92" s="18"/>
      <c r="IV92" s="4"/>
    </row>
    <row r="93" spans="1:256" s="1" customFormat="1" x14ac:dyDescent="0.25">
      <c r="D93" s="407" t="s">
        <v>370</v>
      </c>
      <c r="E93" s="369"/>
      <c r="F93" s="369"/>
      <c r="H93" s="18"/>
      <c r="IV93" s="4"/>
    </row>
    <row r="94" spans="1:256" s="1" customFormat="1" ht="13" x14ac:dyDescent="0.3">
      <c r="D94" s="369"/>
      <c r="E94" s="369"/>
      <c r="F94" s="369"/>
      <c r="G94" s="199">
        <f>'ZwischenErgebnisse Grundlagen'!F79</f>
        <v>0</v>
      </c>
      <c r="H94" s="199">
        <f>'ZwischenErgebnisse Grundlagen'!L79</f>
        <v>0</v>
      </c>
      <c r="I94" s="199">
        <f>'ZwischenErgebnisse Grundlagen'!R79</f>
        <v>0</v>
      </c>
      <c r="J94" s="199">
        <f>'ZwischenErgebnisse Grundlagen'!X79</f>
        <v>0</v>
      </c>
      <c r="K94" s="199">
        <f>'ZwischenErgebnisse Grundlagen'!AD79</f>
        <v>0</v>
      </c>
      <c r="IV94" s="4"/>
    </row>
    <row r="95" spans="1:256" s="1" customFormat="1" ht="13" hidden="1" x14ac:dyDescent="0.3">
      <c r="D95" s="105"/>
      <c r="E95" s="7"/>
      <c r="F95" s="105"/>
      <c r="G95" s="185">
        <f>'ZwischenErgebnisse Grundlagen'!F80</f>
        <v>0</v>
      </c>
      <c r="H95" s="185">
        <f>'ZwischenErgebnisse Grundlagen'!L80</f>
        <v>0</v>
      </c>
      <c r="I95" s="185">
        <f>'ZwischenErgebnisse Grundlagen'!R80</f>
        <v>0</v>
      </c>
      <c r="J95" s="185">
        <f>'ZwischenErgebnisse Grundlagen'!X80</f>
        <v>0</v>
      </c>
      <c r="K95" s="185">
        <f>'ZwischenErgebnisse Grundlagen'!AD80</f>
        <v>0</v>
      </c>
      <c r="IV95" s="4"/>
    </row>
    <row r="96" spans="1:256" s="1" customFormat="1" ht="13" hidden="1" x14ac:dyDescent="0.3">
      <c r="D96" s="105"/>
      <c r="E96" s="7"/>
      <c r="F96" s="105"/>
      <c r="G96" s="185">
        <f>'ZwischenErgebnisse Grundlagen'!F81</f>
        <v>0</v>
      </c>
      <c r="H96" s="185">
        <f>'ZwischenErgebnisse Grundlagen'!L81</f>
        <v>0</v>
      </c>
      <c r="I96" s="185">
        <f>'ZwischenErgebnisse Grundlagen'!R81</f>
        <v>0</v>
      </c>
      <c r="J96" s="185">
        <f>'ZwischenErgebnisse Grundlagen'!X81</f>
        <v>0</v>
      </c>
      <c r="K96" s="185">
        <f>'ZwischenErgebnisse Grundlagen'!AD81</f>
        <v>0</v>
      </c>
      <c r="IV96" s="4"/>
    </row>
    <row r="97" spans="1:256" s="1" customFormat="1" hidden="1" x14ac:dyDescent="0.25">
      <c r="D97" s="105"/>
      <c r="E97" s="7"/>
      <c r="F97" s="105"/>
      <c r="G97" s="1">
        <f>'ZwischenErgebnisse Grundlagen'!F82</f>
        <v>0</v>
      </c>
      <c r="H97" s="18">
        <f>'ZwischenErgebnisse Grundlagen'!L82</f>
        <v>0</v>
      </c>
      <c r="I97" s="1">
        <f>'ZwischenErgebnisse Grundlagen'!R82</f>
        <v>0</v>
      </c>
      <c r="J97" s="1">
        <f>'ZwischenErgebnisse Grundlagen'!X82</f>
        <v>0</v>
      </c>
      <c r="K97" s="1">
        <f>'ZwischenErgebnisse Grundlagen'!AD82</f>
        <v>0</v>
      </c>
      <c r="IV97" s="4"/>
    </row>
    <row r="98" spans="1:256" s="1" customFormat="1" ht="13" hidden="1" x14ac:dyDescent="0.3">
      <c r="A98" s="10"/>
      <c r="B98" s="10"/>
      <c r="D98" s="369"/>
      <c r="E98" s="369"/>
      <c r="F98" s="369"/>
      <c r="G98" s="1">
        <f>'ZwischenErgebnisse Grundlagen'!F83</f>
        <v>0</v>
      </c>
      <c r="H98" s="18">
        <f>'ZwischenErgebnisse Grundlagen'!L83</f>
        <v>0</v>
      </c>
      <c r="I98" s="1">
        <f>'ZwischenErgebnisse Grundlagen'!R83</f>
        <v>0</v>
      </c>
      <c r="J98" s="1">
        <f>'ZwischenErgebnisse Grundlagen'!X83</f>
        <v>0</v>
      </c>
      <c r="K98" s="1">
        <f>'ZwischenErgebnisse Grundlagen'!AD83</f>
        <v>0</v>
      </c>
      <c r="IV98" s="4"/>
    </row>
    <row r="99" spans="1:256" s="1" customFormat="1" ht="12.75" hidden="1" customHeight="1" x14ac:dyDescent="0.25">
      <c r="D99" s="369"/>
      <c r="E99" s="369"/>
      <c r="F99" s="369"/>
      <c r="G99" s="179">
        <f>'ZwischenErgebnisse Grundlagen'!F84</f>
        <v>0</v>
      </c>
      <c r="H99" s="179">
        <f>'ZwischenErgebnisse Grundlagen'!L84</f>
        <v>0</v>
      </c>
      <c r="I99" s="179">
        <f>'ZwischenErgebnisse Grundlagen'!R84</f>
        <v>0</v>
      </c>
      <c r="J99" s="179">
        <f>'ZwischenErgebnisse Grundlagen'!X84</f>
        <v>0</v>
      </c>
      <c r="K99" s="179">
        <f>'ZwischenErgebnisse Grundlagen'!AD84</f>
        <v>0</v>
      </c>
      <c r="IV99" s="4"/>
    </row>
    <row r="100" spans="1:256" s="1" customFormat="1" hidden="1" x14ac:dyDescent="0.25">
      <c r="D100" s="7"/>
      <c r="E100" s="7"/>
      <c r="F100" s="105"/>
      <c r="G100" s="1">
        <f>'ZwischenErgebnisse Grundlagen'!F85</f>
        <v>0</v>
      </c>
      <c r="H100" s="18">
        <f>'ZwischenErgebnisse Grundlagen'!L85</f>
        <v>0</v>
      </c>
      <c r="I100" s="1">
        <f>'ZwischenErgebnisse Grundlagen'!R85</f>
        <v>0</v>
      </c>
      <c r="J100" s="1">
        <f>'ZwischenErgebnisse Grundlagen'!X85</f>
        <v>0</v>
      </c>
      <c r="K100" s="1">
        <f>'ZwischenErgebnisse Grundlagen'!AD85</f>
        <v>0</v>
      </c>
      <c r="IV100" s="4"/>
    </row>
    <row r="101" spans="1:256" s="1" customFormat="1" ht="13" hidden="1" x14ac:dyDescent="0.3">
      <c r="A101" s="10"/>
      <c r="B101" s="10"/>
      <c r="D101" s="369"/>
      <c r="E101" s="369"/>
      <c r="F101" s="369"/>
      <c r="G101" s="1">
        <f>'ZwischenErgebnisse Grundlagen'!F86</f>
        <v>0</v>
      </c>
      <c r="H101" s="18">
        <f>'ZwischenErgebnisse Grundlagen'!L86</f>
        <v>0</v>
      </c>
      <c r="I101" s="1">
        <f>'ZwischenErgebnisse Grundlagen'!R86</f>
        <v>0</v>
      </c>
      <c r="J101" s="1">
        <f>'ZwischenErgebnisse Grundlagen'!X86</f>
        <v>0</v>
      </c>
      <c r="K101" s="1">
        <f>'ZwischenErgebnisse Grundlagen'!AD86</f>
        <v>0</v>
      </c>
      <c r="IV101" s="4"/>
    </row>
    <row r="102" spans="1:256" s="1" customFormat="1" hidden="1" x14ac:dyDescent="0.25">
      <c r="D102" s="369"/>
      <c r="E102" s="369"/>
      <c r="F102" s="369"/>
      <c r="G102" s="179">
        <f>'ZwischenErgebnisse Grundlagen'!F87</f>
        <v>0</v>
      </c>
      <c r="H102" s="179">
        <f>'ZwischenErgebnisse Grundlagen'!L87</f>
        <v>0</v>
      </c>
      <c r="I102" s="179">
        <f>'ZwischenErgebnisse Grundlagen'!R87</f>
        <v>0</v>
      </c>
      <c r="J102" s="179">
        <f>'ZwischenErgebnisse Grundlagen'!X87</f>
        <v>0</v>
      </c>
      <c r="K102" s="179">
        <f>'ZwischenErgebnisse Grundlagen'!AD87</f>
        <v>0</v>
      </c>
      <c r="IV102" s="4"/>
    </row>
    <row r="103" spans="1:256" s="1" customFormat="1" hidden="1" x14ac:dyDescent="0.25">
      <c r="D103" s="105"/>
      <c r="E103" s="7"/>
      <c r="F103" s="105"/>
      <c r="G103" s="1">
        <f>'ZwischenErgebnisse Grundlagen'!F88</f>
        <v>0</v>
      </c>
      <c r="H103" s="18">
        <f>'ZwischenErgebnisse Grundlagen'!L88</f>
        <v>0</v>
      </c>
      <c r="I103" s="1">
        <f>'ZwischenErgebnisse Grundlagen'!R88</f>
        <v>0</v>
      </c>
      <c r="J103" s="1">
        <f>'ZwischenErgebnisse Grundlagen'!X88</f>
        <v>0</v>
      </c>
      <c r="K103" s="1">
        <f>'ZwischenErgebnisse Grundlagen'!AD88</f>
        <v>0</v>
      </c>
      <c r="IV103" s="4"/>
    </row>
    <row r="104" spans="1:256" s="1" customFormat="1" ht="13" hidden="1" x14ac:dyDescent="0.3">
      <c r="A104" s="10"/>
      <c r="B104" s="10"/>
      <c r="D104" s="369"/>
      <c r="E104" s="369"/>
      <c r="F104" s="369"/>
      <c r="G104" s="1">
        <f>'ZwischenErgebnisse Grundlagen'!F89</f>
        <v>0</v>
      </c>
      <c r="H104" s="18">
        <f>'ZwischenErgebnisse Grundlagen'!L89</f>
        <v>0</v>
      </c>
      <c r="I104" s="1">
        <f>'ZwischenErgebnisse Grundlagen'!R89</f>
        <v>0</v>
      </c>
      <c r="J104" s="1">
        <f>'ZwischenErgebnisse Grundlagen'!X89</f>
        <v>0</v>
      </c>
      <c r="K104" s="1">
        <f>'ZwischenErgebnisse Grundlagen'!AD89</f>
        <v>0</v>
      </c>
      <c r="IV104" s="4"/>
    </row>
    <row r="105" spans="1:256" s="1" customFormat="1" ht="13" hidden="1" x14ac:dyDescent="0.3">
      <c r="A105" s="67"/>
      <c r="B105" s="67"/>
      <c r="D105" s="369"/>
      <c r="E105" s="369"/>
      <c r="F105" s="369"/>
      <c r="G105" s="179">
        <f>'ZwischenErgebnisse Grundlagen'!F90</f>
        <v>0</v>
      </c>
      <c r="H105" s="179">
        <f>'ZwischenErgebnisse Grundlagen'!L90</f>
        <v>0</v>
      </c>
      <c r="I105" s="179">
        <f>'ZwischenErgebnisse Grundlagen'!R90</f>
        <v>0</v>
      </c>
      <c r="J105" s="179">
        <f>'ZwischenErgebnisse Grundlagen'!X90</f>
        <v>0</v>
      </c>
      <c r="K105" s="179">
        <f>'ZwischenErgebnisse Grundlagen'!AD90</f>
        <v>0</v>
      </c>
      <c r="IV105" s="4"/>
    </row>
    <row r="106" spans="1:256" s="1" customFormat="1" hidden="1" x14ac:dyDescent="0.25">
      <c r="A106" s="105"/>
      <c r="B106" s="105"/>
      <c r="D106" s="105"/>
      <c r="E106" s="7"/>
      <c r="F106" s="105"/>
      <c r="G106" s="1">
        <f>'ZwischenErgebnisse Grundlagen'!F91</f>
        <v>0</v>
      </c>
      <c r="H106" s="18">
        <f>'ZwischenErgebnisse Grundlagen'!L91</f>
        <v>0</v>
      </c>
      <c r="I106" s="1">
        <f>'ZwischenErgebnisse Grundlagen'!R91</f>
        <v>0</v>
      </c>
      <c r="J106" s="1">
        <f>'ZwischenErgebnisse Grundlagen'!X91</f>
        <v>0</v>
      </c>
      <c r="K106" s="1">
        <f>'ZwischenErgebnisse Grundlagen'!AD91</f>
        <v>0</v>
      </c>
      <c r="IV106" s="4"/>
    </row>
    <row r="107" spans="1:256" s="1" customFormat="1" hidden="1" x14ac:dyDescent="0.25">
      <c r="A107" s="105"/>
      <c r="B107" s="105"/>
      <c r="D107" s="105"/>
      <c r="E107" s="7"/>
      <c r="F107" s="105"/>
      <c r="G107" s="1">
        <f>'ZwischenErgebnisse Grundlagen'!F92</f>
        <v>0</v>
      </c>
      <c r="H107" s="18">
        <f>'ZwischenErgebnisse Grundlagen'!L92</f>
        <v>0</v>
      </c>
      <c r="I107" s="1">
        <f>'ZwischenErgebnisse Grundlagen'!R92</f>
        <v>0</v>
      </c>
      <c r="J107" s="1">
        <f>'ZwischenErgebnisse Grundlagen'!X92</f>
        <v>0</v>
      </c>
      <c r="K107" s="1">
        <f>'ZwischenErgebnisse Grundlagen'!AD92</f>
        <v>0</v>
      </c>
      <c r="IV107" s="4"/>
    </row>
    <row r="108" spans="1:256" s="1" customFormat="1" hidden="1" x14ac:dyDescent="0.25">
      <c r="A108" s="105"/>
      <c r="B108" s="105"/>
      <c r="D108" s="105"/>
      <c r="E108" s="7"/>
      <c r="F108" s="105"/>
      <c r="G108" s="1">
        <f>'ZwischenErgebnisse Grundlagen'!F93</f>
        <v>0</v>
      </c>
      <c r="H108" s="1">
        <f>'ZwischenErgebnisse Grundlagen'!L93</f>
        <v>0</v>
      </c>
      <c r="I108" s="1">
        <f>'ZwischenErgebnisse Grundlagen'!R93</f>
        <v>0</v>
      </c>
      <c r="J108" s="1">
        <f>'ZwischenErgebnisse Grundlagen'!X93</f>
        <v>0</v>
      </c>
      <c r="K108" s="1">
        <f>'ZwischenErgebnisse Grundlagen'!AD93</f>
        <v>0</v>
      </c>
      <c r="IV108" s="4"/>
    </row>
    <row r="109" spans="1:256" s="1" customFormat="1" hidden="1" x14ac:dyDescent="0.25">
      <c r="A109" s="105"/>
      <c r="B109" s="105"/>
      <c r="D109" s="105"/>
      <c r="E109" s="7"/>
      <c r="F109" s="105"/>
      <c r="G109" s="179">
        <f>'ZwischenErgebnisse Grundlagen'!F94</f>
        <v>0</v>
      </c>
      <c r="H109" s="179">
        <f>'ZwischenErgebnisse Grundlagen'!L94</f>
        <v>0</v>
      </c>
      <c r="I109" s="179">
        <f>'ZwischenErgebnisse Grundlagen'!R94</f>
        <v>0</v>
      </c>
      <c r="J109" s="179">
        <f>'ZwischenErgebnisse Grundlagen'!X94</f>
        <v>0</v>
      </c>
      <c r="K109" s="179">
        <f>'ZwischenErgebnisse Grundlagen'!AD94</f>
        <v>0</v>
      </c>
      <c r="IV109" s="4"/>
    </row>
    <row r="110" spans="1:256" s="1" customFormat="1" hidden="1" x14ac:dyDescent="0.25">
      <c r="D110" s="105"/>
      <c r="E110" s="7"/>
      <c r="F110" s="105"/>
      <c r="G110" s="1">
        <f>'ZwischenErgebnisse Grundlagen'!F95</f>
        <v>0</v>
      </c>
      <c r="H110" s="18">
        <f>'ZwischenErgebnisse Grundlagen'!L95</f>
        <v>0</v>
      </c>
      <c r="I110" s="1">
        <f>'ZwischenErgebnisse Grundlagen'!R95</f>
        <v>0</v>
      </c>
      <c r="J110" s="1">
        <f>'ZwischenErgebnisse Grundlagen'!X95</f>
        <v>0</v>
      </c>
      <c r="K110" s="1">
        <f>'ZwischenErgebnisse Grundlagen'!AD95</f>
        <v>0</v>
      </c>
      <c r="IV110" s="4"/>
    </row>
    <row r="111" spans="1:256" s="1" customFormat="1" ht="13" hidden="1" x14ac:dyDescent="0.3">
      <c r="A111" s="10"/>
      <c r="B111" s="10"/>
      <c r="D111" s="105"/>
      <c r="E111" s="7"/>
      <c r="F111" s="105"/>
      <c r="G111" s="1">
        <f>'ZwischenErgebnisse Grundlagen'!F96</f>
        <v>0</v>
      </c>
      <c r="H111" s="18">
        <f>'ZwischenErgebnisse Grundlagen'!L96</f>
        <v>0</v>
      </c>
      <c r="I111" s="1">
        <f>'ZwischenErgebnisse Grundlagen'!R96</f>
        <v>0</v>
      </c>
      <c r="J111" s="1">
        <f>'ZwischenErgebnisse Grundlagen'!X96</f>
        <v>0</v>
      </c>
      <c r="K111" s="1">
        <f>'ZwischenErgebnisse Grundlagen'!AD96</f>
        <v>0</v>
      </c>
      <c r="IV111" s="4"/>
    </row>
    <row r="112" spans="1:256" s="1" customFormat="1" ht="13" hidden="1" x14ac:dyDescent="0.3">
      <c r="A112" s="10"/>
      <c r="B112" s="10"/>
      <c r="D112" s="369"/>
      <c r="E112" s="369"/>
      <c r="F112" s="369"/>
      <c r="G112" s="1">
        <f>'ZwischenErgebnisse Grundlagen'!F97</f>
        <v>0</v>
      </c>
      <c r="H112" s="18">
        <f>'ZwischenErgebnisse Grundlagen'!L97</f>
        <v>0</v>
      </c>
      <c r="I112" s="1">
        <f>'ZwischenErgebnisse Grundlagen'!R97</f>
        <v>0</v>
      </c>
      <c r="J112" s="1">
        <f>'ZwischenErgebnisse Grundlagen'!X97</f>
        <v>0</v>
      </c>
      <c r="K112" s="1">
        <f>'ZwischenErgebnisse Grundlagen'!AD97</f>
        <v>0</v>
      </c>
      <c r="IV112" s="4"/>
    </row>
    <row r="113" spans="1:256" s="1" customFormat="1" ht="12.75" hidden="1" customHeight="1" x14ac:dyDescent="0.3">
      <c r="A113" s="188"/>
      <c r="B113" s="188"/>
      <c r="D113" s="369"/>
      <c r="E113" s="369"/>
      <c r="F113" s="369"/>
      <c r="G113" s="176">
        <f>'ZwischenErgebnisse Grundlagen'!F98</f>
        <v>0</v>
      </c>
      <c r="H113" s="176">
        <f>'ZwischenErgebnisse Grundlagen'!L98</f>
        <v>0</v>
      </c>
      <c r="I113" s="176">
        <f>'ZwischenErgebnisse Grundlagen'!R98</f>
        <v>0</v>
      </c>
      <c r="J113" s="176">
        <f>'ZwischenErgebnisse Grundlagen'!X98</f>
        <v>0</v>
      </c>
      <c r="K113" s="176">
        <f>'ZwischenErgebnisse Grundlagen'!AD98</f>
        <v>0</v>
      </c>
      <c r="IV113" s="4"/>
    </row>
    <row r="114" spans="1:256" s="1" customFormat="1" ht="13" hidden="1" x14ac:dyDescent="0.3">
      <c r="D114" s="7"/>
      <c r="E114" s="7"/>
      <c r="F114" s="7"/>
      <c r="G114" s="178">
        <f>'ZwischenErgebnisse Grundlagen'!F99</f>
        <v>0</v>
      </c>
      <c r="H114" s="178">
        <f>'ZwischenErgebnisse Grundlagen'!L99</f>
        <v>0</v>
      </c>
      <c r="I114" s="178">
        <f>'ZwischenErgebnisse Grundlagen'!R99</f>
        <v>0</v>
      </c>
      <c r="J114" s="178">
        <f>'ZwischenErgebnisse Grundlagen'!X99</f>
        <v>0</v>
      </c>
      <c r="K114" s="178">
        <f>'ZwischenErgebnisse Grundlagen'!AD99</f>
        <v>0</v>
      </c>
      <c r="IV114" s="4"/>
    </row>
    <row r="115" spans="1:256" s="1" customFormat="1" ht="13" hidden="1" x14ac:dyDescent="0.3">
      <c r="D115" s="7"/>
      <c r="E115" s="7"/>
      <c r="F115" s="7"/>
      <c r="G115" s="178">
        <f>'ZwischenErgebnisse Grundlagen'!F100</f>
        <v>0</v>
      </c>
      <c r="H115" s="178">
        <f>'ZwischenErgebnisse Grundlagen'!L100</f>
        <v>0</v>
      </c>
      <c r="I115" s="178">
        <f>'ZwischenErgebnisse Grundlagen'!R100</f>
        <v>0</v>
      </c>
      <c r="J115" s="178">
        <f>'ZwischenErgebnisse Grundlagen'!X100</f>
        <v>0</v>
      </c>
      <c r="K115" s="178">
        <f>'ZwischenErgebnisse Grundlagen'!AD100</f>
        <v>0</v>
      </c>
      <c r="IV115" s="4"/>
    </row>
    <row r="116" spans="1:256" s="1" customFormat="1" ht="13" hidden="1" x14ac:dyDescent="0.3">
      <c r="D116" s="7"/>
      <c r="E116" s="7"/>
      <c r="F116" s="7"/>
      <c r="G116" s="189">
        <f>'ZwischenErgebnisse Grundlagen'!F101</f>
        <v>0</v>
      </c>
      <c r="H116" s="189">
        <f>'ZwischenErgebnisse Grundlagen'!L101</f>
        <v>0</v>
      </c>
      <c r="I116" s="189">
        <f>'ZwischenErgebnisse Grundlagen'!R101</f>
        <v>0</v>
      </c>
      <c r="J116" s="189">
        <f>'ZwischenErgebnisse Grundlagen'!X101</f>
        <v>0</v>
      </c>
      <c r="K116" s="189">
        <f>'ZwischenErgebnisse Grundlagen'!AD101</f>
        <v>0</v>
      </c>
      <c r="IV116" s="4"/>
    </row>
    <row r="117" spans="1:256" s="1" customFormat="1" ht="5.15" customHeight="1" x14ac:dyDescent="0.3">
      <c r="D117" s="7"/>
      <c r="E117" s="7"/>
      <c r="F117" s="7"/>
      <c r="G117" s="174"/>
      <c r="H117" s="174"/>
      <c r="I117" s="174"/>
      <c r="J117" s="174"/>
      <c r="K117" s="174"/>
      <c r="IV117" s="4"/>
    </row>
    <row r="118" spans="1:256" s="1" customFormat="1" ht="5.15" customHeight="1" x14ac:dyDescent="0.3">
      <c r="D118" s="7"/>
      <c r="E118" s="7"/>
      <c r="F118" s="7"/>
      <c r="G118" s="174"/>
      <c r="H118" s="174"/>
      <c r="I118" s="174"/>
      <c r="J118" s="174"/>
      <c r="K118" s="174"/>
      <c r="IV118" s="4"/>
    </row>
    <row r="119" spans="1:256" s="1" customFormat="1" ht="13" x14ac:dyDescent="0.3">
      <c r="G119" s="189"/>
      <c r="H119" s="189"/>
      <c r="I119" s="189"/>
      <c r="J119" s="189"/>
      <c r="K119" s="189"/>
      <c r="IV119" s="4"/>
    </row>
    <row r="120" spans="1:256" s="1" customFormat="1" ht="5.15" customHeight="1" x14ac:dyDescent="0.3">
      <c r="G120" s="174"/>
      <c r="H120" s="174"/>
      <c r="I120" s="174"/>
      <c r="J120" s="174"/>
      <c r="K120" s="174"/>
      <c r="IV120" s="4"/>
    </row>
    <row r="121" spans="1:256" s="1" customFormat="1" ht="13.5" thickBot="1" x14ac:dyDescent="0.35">
      <c r="D121" s="5" t="s">
        <v>398</v>
      </c>
      <c r="E121" s="6"/>
      <c r="F121" s="6"/>
      <c r="G121" s="6"/>
      <c r="H121" s="6"/>
      <c r="I121" s="6"/>
      <c r="J121" s="6"/>
      <c r="K121" s="6"/>
      <c r="IV121" s="4"/>
    </row>
    <row r="122" spans="1:256" s="1" customFormat="1" x14ac:dyDescent="0.25">
      <c r="D122" s="18"/>
      <c r="F122" s="18"/>
      <c r="H122" s="18"/>
      <c r="IV122" s="4"/>
    </row>
    <row r="123" spans="1:256" s="1" customFormat="1" ht="13" x14ac:dyDescent="0.3">
      <c r="D123" s="174" t="s">
        <v>380</v>
      </c>
      <c r="E123" s="170"/>
      <c r="F123" s="171"/>
      <c r="G123" s="199">
        <f>'End_Ergebnisse Grundlagen'!F9</f>
        <v>0</v>
      </c>
      <c r="H123" s="199">
        <f>'End_Ergebnisse Grundlagen'!L9</f>
        <v>0</v>
      </c>
      <c r="I123" s="199">
        <f>'End_Ergebnisse Grundlagen'!R9</f>
        <v>0</v>
      </c>
      <c r="J123" s="199">
        <f>'End_Ergebnisse Grundlagen'!X9</f>
        <v>0</v>
      </c>
      <c r="K123" s="199">
        <f>'End_Ergebnisse Grundlagen'!AD9</f>
        <v>0</v>
      </c>
      <c r="IV123" s="4"/>
    </row>
    <row r="124" spans="1:256" s="1" customFormat="1" ht="13" hidden="1" x14ac:dyDescent="0.3">
      <c r="D124" s="170"/>
      <c r="E124" s="191" t="s">
        <v>381</v>
      </c>
      <c r="F124" s="192"/>
      <c r="G124" s="205">
        <f>'End_Ergebnisse Grundlagen'!F10</f>
        <v>0</v>
      </c>
      <c r="H124" s="205">
        <f>'End_Ergebnisse Grundlagen'!L10</f>
        <v>0</v>
      </c>
      <c r="I124" s="205">
        <f>'End_Ergebnisse Grundlagen'!R10</f>
        <v>0</v>
      </c>
      <c r="J124" s="205">
        <f>'End_Ergebnisse Grundlagen'!X10</f>
        <v>0</v>
      </c>
      <c r="K124" s="205">
        <f>'End_Ergebnisse Grundlagen'!AD10</f>
        <v>0</v>
      </c>
      <c r="IV124" s="4"/>
    </row>
    <row r="125" spans="1:256" s="1" customFormat="1" x14ac:dyDescent="0.25">
      <c r="D125" s="170"/>
      <c r="E125" s="194"/>
      <c r="F125" s="194"/>
      <c r="G125" s="195"/>
      <c r="H125" s="195"/>
      <c r="I125" s="195"/>
      <c r="J125" s="195"/>
      <c r="K125" s="195"/>
      <c r="IV125" s="4"/>
    </row>
    <row r="126" spans="1:256" s="1" customFormat="1" ht="13" x14ac:dyDescent="0.3">
      <c r="D126" s="174" t="s">
        <v>382</v>
      </c>
      <c r="E126" s="170"/>
      <c r="F126" s="171"/>
      <c r="G126" s="199">
        <f>'End_Ergebnisse Grundlagen'!F12</f>
        <v>0</v>
      </c>
      <c r="H126" s="199">
        <f>'End_Ergebnisse Grundlagen'!L12</f>
        <v>0</v>
      </c>
      <c r="I126" s="199">
        <f>'End_Ergebnisse Grundlagen'!R12</f>
        <v>0</v>
      </c>
      <c r="J126" s="199">
        <f>'End_Ergebnisse Grundlagen'!X12</f>
        <v>0</v>
      </c>
      <c r="K126" s="199">
        <f>'End_Ergebnisse Grundlagen'!AD12</f>
        <v>0</v>
      </c>
      <c r="IV126" s="4"/>
    </row>
    <row r="127" spans="1:256" s="1" customFormat="1" ht="13" hidden="1" x14ac:dyDescent="0.3">
      <c r="D127" s="170"/>
      <c r="E127" s="170" t="s">
        <v>383</v>
      </c>
      <c r="F127" s="171"/>
      <c r="G127" s="172">
        <f>'End_Ergebnisse Grundlagen'!F13</f>
        <v>0</v>
      </c>
      <c r="H127" s="172">
        <f>'End_Ergebnisse Grundlagen'!L13</f>
        <v>0</v>
      </c>
      <c r="I127" s="172">
        <f>'End_Ergebnisse Grundlagen'!R13</f>
        <v>0</v>
      </c>
      <c r="J127" s="172">
        <f>'End_Ergebnisse Grundlagen'!X13</f>
        <v>0</v>
      </c>
      <c r="K127" s="172">
        <f>'End_Ergebnisse Grundlagen'!AD13</f>
        <v>0</v>
      </c>
      <c r="IV127" s="4"/>
    </row>
    <row r="128" spans="1:256" s="1" customFormat="1" ht="13" x14ac:dyDescent="0.3">
      <c r="D128" s="80"/>
      <c r="E128" s="18"/>
      <c r="F128" s="18"/>
      <c r="G128" s="18"/>
      <c r="H128" s="18"/>
      <c r="IV128" s="4"/>
    </row>
    <row r="129" spans="3:256" s="1" customFormat="1" ht="12.75" customHeight="1" x14ac:dyDescent="0.3">
      <c r="D129" s="399" t="s">
        <v>399</v>
      </c>
      <c r="E129" s="399"/>
      <c r="F129" s="400"/>
      <c r="G129" s="175">
        <f>'End_Ergebnisse Grundlagen'!F15</f>
        <v>0</v>
      </c>
      <c r="H129" s="175">
        <f>'End_Ergebnisse Grundlagen'!L15</f>
        <v>0</v>
      </c>
      <c r="I129" s="175">
        <f>'End_Ergebnisse Grundlagen'!R15</f>
        <v>0</v>
      </c>
      <c r="J129" s="175">
        <f>'End_Ergebnisse Grundlagen'!X15</f>
        <v>0</v>
      </c>
      <c r="K129" s="175">
        <f>'End_Ergebnisse Grundlagen'!AD15</f>
        <v>0</v>
      </c>
      <c r="IV129" s="4"/>
    </row>
    <row r="130" spans="3:256" s="1" customFormat="1" ht="13" x14ac:dyDescent="0.3">
      <c r="D130" s="182"/>
      <c r="E130" s="170" t="s">
        <v>385</v>
      </c>
      <c r="F130" s="197"/>
      <c r="G130" s="110">
        <f>'End_Ergebnisse Grundlagen'!F16</f>
        <v>0</v>
      </c>
      <c r="H130" s="110">
        <f>'End_Ergebnisse Grundlagen'!L16</f>
        <v>0</v>
      </c>
      <c r="I130" s="110">
        <f>'End_Ergebnisse Grundlagen'!R16</f>
        <v>0</v>
      </c>
      <c r="J130" s="110">
        <f>'End_Ergebnisse Grundlagen'!X16</f>
        <v>0</v>
      </c>
      <c r="K130" s="110">
        <f>'End_Ergebnisse Grundlagen'!AD16</f>
        <v>0</v>
      </c>
      <c r="IV130" s="4"/>
    </row>
    <row r="131" spans="3:256" s="1" customFormat="1" ht="12.75" customHeight="1" x14ac:dyDescent="0.3">
      <c r="D131" s="399" t="s">
        <v>400</v>
      </c>
      <c r="E131" s="399"/>
      <c r="F131" s="400"/>
      <c r="G131" s="175">
        <f>'End_Ergebnisse Grundlagen'!F17</f>
        <v>0</v>
      </c>
      <c r="H131" s="175">
        <f>'End_Ergebnisse Grundlagen'!L17</f>
        <v>0</v>
      </c>
      <c r="I131" s="175">
        <f>'End_Ergebnisse Grundlagen'!R17</f>
        <v>0</v>
      </c>
      <c r="J131" s="175">
        <f>'End_Ergebnisse Grundlagen'!X17</f>
        <v>0</v>
      </c>
      <c r="K131" s="175">
        <f>'End_Ergebnisse Grundlagen'!AD17</f>
        <v>0</v>
      </c>
      <c r="IV131" s="4"/>
    </row>
    <row r="132" spans="3:256" s="1" customFormat="1" ht="13" x14ac:dyDescent="0.3">
      <c r="D132" s="182"/>
      <c r="E132" s="170" t="s">
        <v>385</v>
      </c>
      <c r="F132" s="197"/>
      <c r="G132" s="110">
        <f>'End_Ergebnisse Grundlagen'!F18</f>
        <v>0</v>
      </c>
      <c r="H132" s="110">
        <f>'End_Ergebnisse Grundlagen'!L18</f>
        <v>0</v>
      </c>
      <c r="I132" s="110">
        <f>'End_Ergebnisse Grundlagen'!R18</f>
        <v>0</v>
      </c>
      <c r="J132" s="110">
        <f>'End_Ergebnisse Grundlagen'!X18</f>
        <v>0</v>
      </c>
      <c r="K132" s="110">
        <f>'End_Ergebnisse Grundlagen'!AD18</f>
        <v>0</v>
      </c>
      <c r="IV132" s="4"/>
    </row>
    <row r="133" spans="3:256" s="1" customFormat="1" ht="13.5" thickBot="1" x14ac:dyDescent="0.35">
      <c r="D133" s="182"/>
      <c r="E133" s="182"/>
      <c r="F133" s="197"/>
      <c r="IV133" s="4"/>
    </row>
    <row r="134" spans="3:256" s="1" customFormat="1" ht="13" thickTop="1" x14ac:dyDescent="0.25">
      <c r="C134" s="206"/>
      <c r="D134" s="404" t="s">
        <v>401</v>
      </c>
      <c r="E134" s="404"/>
      <c r="F134" s="404"/>
      <c r="G134" s="207" t="s">
        <v>402</v>
      </c>
      <c r="H134" s="207"/>
      <c r="I134" s="207"/>
      <c r="J134" s="207"/>
      <c r="K134" s="207"/>
      <c r="L134" s="208"/>
      <c r="IV134" s="4"/>
    </row>
    <row r="135" spans="3:256" s="1" customFormat="1" ht="13" x14ac:dyDescent="0.3">
      <c r="C135" s="209"/>
      <c r="D135" s="402"/>
      <c r="E135" s="402"/>
      <c r="F135" s="402"/>
      <c r="G135" s="166">
        <f>'End_Ergebnisse Grundlagen'!F8</f>
        <v>2025</v>
      </c>
      <c r="H135" s="166">
        <f>'End_Ergebnisse Grundlagen'!G8</f>
        <v>2026</v>
      </c>
      <c r="I135" s="166">
        <f>'End_Ergebnisse Grundlagen'!H8</f>
        <v>2027</v>
      </c>
      <c r="J135" s="166">
        <f>'End_Ergebnisse Grundlagen'!I8</f>
        <v>2028</v>
      </c>
      <c r="K135" s="166">
        <f>'End_Ergebnisse Grundlagen'!J8</f>
        <v>2029</v>
      </c>
      <c r="L135" s="210"/>
      <c r="IV135" s="4"/>
    </row>
    <row r="136" spans="3:256" s="1" customFormat="1" x14ac:dyDescent="0.25">
      <c r="C136" s="209"/>
      <c r="D136" s="402"/>
      <c r="E136" s="402"/>
      <c r="F136" s="402"/>
      <c r="G136" s="176">
        <f>'End_Ergebnisse Grundlagen'!F21</f>
        <v>0</v>
      </c>
      <c r="H136" s="176">
        <f>'End_Ergebnisse Grundlagen'!G21</f>
        <v>0</v>
      </c>
      <c r="I136" s="176">
        <f>'End_Ergebnisse Grundlagen'!H21</f>
        <v>0</v>
      </c>
      <c r="J136" s="176">
        <f>'End_Ergebnisse Grundlagen'!I21</f>
        <v>0</v>
      </c>
      <c r="K136" s="176">
        <f>'End_Ergebnisse Grundlagen'!J21</f>
        <v>0</v>
      </c>
      <c r="L136" s="210"/>
      <c r="IV136" s="4"/>
    </row>
    <row r="137" spans="3:256" s="1" customFormat="1" x14ac:dyDescent="0.25">
      <c r="C137" s="209"/>
      <c r="D137" s="18"/>
      <c r="E137" s="18" t="s">
        <v>374</v>
      </c>
      <c r="F137" s="18"/>
      <c r="G137" s="176">
        <f>'End_Ergebnisse Grundlagen'!F22</f>
        <v>0</v>
      </c>
      <c r="H137" s="176">
        <f>'End_Ergebnisse Grundlagen'!G22</f>
        <v>0</v>
      </c>
      <c r="I137" s="176">
        <f>'End_Ergebnisse Grundlagen'!H22</f>
        <v>0</v>
      </c>
      <c r="J137" s="176">
        <f>'End_Ergebnisse Grundlagen'!I22</f>
        <v>0</v>
      </c>
      <c r="K137" s="176">
        <f>'End_Ergebnisse Grundlagen'!J22</f>
        <v>0</v>
      </c>
      <c r="L137" s="210"/>
      <c r="IV137" s="4"/>
    </row>
    <row r="138" spans="3:256" s="1" customFormat="1" ht="13" x14ac:dyDescent="0.3">
      <c r="C138" s="209"/>
      <c r="D138" s="18"/>
      <c r="E138" s="18" t="s">
        <v>375</v>
      </c>
      <c r="F138" s="18"/>
      <c r="G138" s="178">
        <f>'End_Ergebnisse Grundlagen'!F23</f>
        <v>0</v>
      </c>
      <c r="H138" s="178">
        <f>'End_Ergebnisse Grundlagen'!G23</f>
        <v>0</v>
      </c>
      <c r="I138" s="178">
        <f>'End_Ergebnisse Grundlagen'!H23</f>
        <v>0</v>
      </c>
      <c r="J138" s="178">
        <f>'End_Ergebnisse Grundlagen'!I23</f>
        <v>0</v>
      </c>
      <c r="K138" s="178">
        <f>'End_Ergebnisse Grundlagen'!J23</f>
        <v>0</v>
      </c>
      <c r="L138" s="210"/>
      <c r="IV138" s="4"/>
    </row>
    <row r="139" spans="3:256" s="1" customFormat="1" ht="13" x14ac:dyDescent="0.3">
      <c r="C139" s="209"/>
      <c r="D139" s="18"/>
      <c r="E139" s="18" t="s">
        <v>376</v>
      </c>
      <c r="F139" s="18"/>
      <c r="G139" s="178">
        <f>'End_Ergebnisse Grundlagen'!F24</f>
        <v>0</v>
      </c>
      <c r="H139" s="178">
        <f>'End_Ergebnisse Grundlagen'!G24</f>
        <v>0</v>
      </c>
      <c r="I139" s="178">
        <f>'End_Ergebnisse Grundlagen'!H24</f>
        <v>0</v>
      </c>
      <c r="J139" s="178">
        <f>'End_Ergebnisse Grundlagen'!I24</f>
        <v>0</v>
      </c>
      <c r="K139" s="178">
        <f>'End_Ergebnisse Grundlagen'!J24</f>
        <v>0</v>
      </c>
      <c r="L139" s="210"/>
      <c r="IV139" s="4"/>
    </row>
    <row r="140" spans="3:256" s="1" customFormat="1" ht="13" x14ac:dyDescent="0.3">
      <c r="C140" s="209"/>
      <c r="D140" s="18"/>
      <c r="E140" s="18" t="s">
        <v>403</v>
      </c>
      <c r="F140" s="18"/>
      <c r="G140" s="178">
        <f>G139</f>
        <v>0</v>
      </c>
      <c r="H140" s="178">
        <f>G140+H139</f>
        <v>0</v>
      </c>
      <c r="I140" s="178">
        <f>H140+I139</f>
        <v>0</v>
      </c>
      <c r="J140" s="178">
        <f>I140+J139</f>
        <v>0</v>
      </c>
      <c r="K140" s="178">
        <f>J140+K139</f>
        <v>0</v>
      </c>
      <c r="L140" s="210"/>
      <c r="IV140" s="4"/>
    </row>
    <row r="141" spans="3:256" s="1" customFormat="1" x14ac:dyDescent="0.25">
      <c r="C141" s="209"/>
      <c r="D141" s="402" t="s">
        <v>404</v>
      </c>
      <c r="E141" s="402"/>
      <c r="F141" s="402"/>
      <c r="G141" s="18"/>
      <c r="H141" s="18"/>
      <c r="I141" s="18"/>
      <c r="J141" s="18"/>
      <c r="K141" s="18"/>
      <c r="L141" s="210"/>
      <c r="IV141" s="4"/>
    </row>
    <row r="142" spans="3:256" s="1" customFormat="1" ht="13" x14ac:dyDescent="0.3">
      <c r="C142" s="209"/>
      <c r="D142" s="402"/>
      <c r="E142" s="402"/>
      <c r="F142" s="402"/>
      <c r="G142" s="166">
        <f>'End_Ergebnisse Grundlagen'!K8</f>
        <v>2030</v>
      </c>
      <c r="H142" s="166">
        <f>'End_Ergebnisse Grundlagen'!L8</f>
        <v>2031</v>
      </c>
      <c r="I142" s="166">
        <f>'End_Ergebnisse Grundlagen'!M8</f>
        <v>2032</v>
      </c>
      <c r="J142" s="166">
        <f>'End_Ergebnisse Grundlagen'!N8</f>
        <v>2033</v>
      </c>
      <c r="K142" s="166">
        <f>'End_Ergebnisse Grundlagen'!O8</f>
        <v>2034</v>
      </c>
      <c r="L142" s="210"/>
      <c r="IV142" s="4"/>
    </row>
    <row r="143" spans="3:256" s="1" customFormat="1" x14ac:dyDescent="0.25">
      <c r="C143" s="209"/>
      <c r="D143" s="402"/>
      <c r="E143" s="402"/>
      <c r="F143" s="402"/>
      <c r="G143" s="176">
        <f>'End_Ergebnisse Grundlagen'!K21</f>
        <v>0</v>
      </c>
      <c r="H143" s="176">
        <f>'End_Ergebnisse Grundlagen'!L21</f>
        <v>0</v>
      </c>
      <c r="I143" s="176">
        <f>'End_Ergebnisse Grundlagen'!M21</f>
        <v>0</v>
      </c>
      <c r="J143" s="176">
        <f>'End_Ergebnisse Grundlagen'!N21</f>
        <v>0</v>
      </c>
      <c r="K143" s="176">
        <f>'End_Ergebnisse Grundlagen'!O21</f>
        <v>0</v>
      </c>
      <c r="L143" s="210"/>
      <c r="IV143" s="4"/>
    </row>
    <row r="144" spans="3:256" s="1" customFormat="1" x14ac:dyDescent="0.25">
      <c r="C144" s="209"/>
      <c r="D144" s="18"/>
      <c r="E144" s="18" t="s">
        <v>374</v>
      </c>
      <c r="F144" s="18"/>
      <c r="G144" s="176">
        <f>'End_Ergebnisse Grundlagen'!K22</f>
        <v>0</v>
      </c>
      <c r="H144" s="176">
        <f>'End_Ergebnisse Grundlagen'!L22</f>
        <v>0</v>
      </c>
      <c r="I144" s="176">
        <f>'End_Ergebnisse Grundlagen'!M22</f>
        <v>0</v>
      </c>
      <c r="J144" s="176">
        <f>'End_Ergebnisse Grundlagen'!N22</f>
        <v>0</v>
      </c>
      <c r="K144" s="176">
        <f>'End_Ergebnisse Grundlagen'!O22</f>
        <v>0</v>
      </c>
      <c r="L144" s="210"/>
      <c r="IV144" s="4"/>
    </row>
    <row r="145" spans="3:12" ht="13" x14ac:dyDescent="0.3">
      <c r="C145" s="209"/>
      <c r="D145" s="18"/>
      <c r="E145" s="18" t="s">
        <v>375</v>
      </c>
      <c r="F145" s="18"/>
      <c r="G145" s="178">
        <f>'End_Ergebnisse Grundlagen'!K23</f>
        <v>0</v>
      </c>
      <c r="H145" s="178">
        <f>'End_Ergebnisse Grundlagen'!L23</f>
        <v>0</v>
      </c>
      <c r="I145" s="178">
        <f>'End_Ergebnisse Grundlagen'!M23</f>
        <v>0</v>
      </c>
      <c r="J145" s="178">
        <f>'End_Ergebnisse Grundlagen'!N23</f>
        <v>0</v>
      </c>
      <c r="K145" s="178">
        <f>'End_Ergebnisse Grundlagen'!O23</f>
        <v>0</v>
      </c>
      <c r="L145" s="210"/>
    </row>
    <row r="146" spans="3:12" ht="13" x14ac:dyDescent="0.3">
      <c r="C146" s="209"/>
      <c r="D146" s="18"/>
      <c r="E146" s="18" t="s">
        <v>376</v>
      </c>
      <c r="F146" s="18"/>
      <c r="G146" s="178">
        <f>'End_Ergebnisse Grundlagen'!K24</f>
        <v>0</v>
      </c>
      <c r="H146" s="178">
        <f>'End_Ergebnisse Grundlagen'!L24</f>
        <v>0</v>
      </c>
      <c r="I146" s="178">
        <f>'End_Ergebnisse Grundlagen'!M24</f>
        <v>0</v>
      </c>
      <c r="J146" s="178">
        <f>'End_Ergebnisse Grundlagen'!N24</f>
        <v>0</v>
      </c>
      <c r="K146" s="178">
        <f>'End_Ergebnisse Grundlagen'!O24</f>
        <v>0</v>
      </c>
      <c r="L146" s="210"/>
    </row>
    <row r="147" spans="3:12" ht="13" x14ac:dyDescent="0.3">
      <c r="C147" s="209"/>
      <c r="D147" s="18"/>
      <c r="E147" s="18" t="s">
        <v>403</v>
      </c>
      <c r="F147" s="18"/>
      <c r="G147" s="178">
        <f>G146+K140</f>
        <v>0</v>
      </c>
      <c r="H147" s="178">
        <f>G147+H146</f>
        <v>0</v>
      </c>
      <c r="I147" s="178">
        <f>H147+I146</f>
        <v>0</v>
      </c>
      <c r="J147" s="178">
        <f>I147+J146</f>
        <v>0</v>
      </c>
      <c r="K147" s="178">
        <f>J147+K146</f>
        <v>0</v>
      </c>
      <c r="L147" s="210"/>
    </row>
    <row r="148" spans="3:12" ht="12.75" customHeight="1" x14ac:dyDescent="0.25">
      <c r="C148" s="209"/>
      <c r="D148" s="402" t="s">
        <v>404</v>
      </c>
      <c r="E148" s="402"/>
      <c r="F148" s="402"/>
      <c r="G148" s="18"/>
      <c r="H148" s="18"/>
      <c r="I148" s="18"/>
      <c r="J148" s="18"/>
      <c r="K148" s="18"/>
      <c r="L148" s="210"/>
    </row>
    <row r="149" spans="3:12" ht="13" x14ac:dyDescent="0.3">
      <c r="C149" s="209"/>
      <c r="D149" s="402"/>
      <c r="E149" s="402"/>
      <c r="F149" s="402"/>
      <c r="G149" s="166">
        <f>'End_Ergebnisse Grundlagen'!P8</f>
        <v>2035</v>
      </c>
      <c r="H149" s="166">
        <f>'End_Ergebnisse Grundlagen'!Q8</f>
        <v>2036</v>
      </c>
      <c r="I149" s="166">
        <f>'End_Ergebnisse Grundlagen'!R8</f>
        <v>2037</v>
      </c>
      <c r="J149" s="166">
        <f>'End_Ergebnisse Grundlagen'!S8</f>
        <v>2038</v>
      </c>
      <c r="K149" s="166">
        <f>'End_Ergebnisse Grundlagen'!T8</f>
        <v>2039</v>
      </c>
      <c r="L149" s="210"/>
    </row>
    <row r="150" spans="3:12" x14ac:dyDescent="0.25">
      <c r="C150" s="209"/>
      <c r="D150" s="402"/>
      <c r="E150" s="402"/>
      <c r="F150" s="402"/>
      <c r="G150" s="176">
        <f>'End_Ergebnisse Grundlagen'!P21</f>
        <v>0</v>
      </c>
      <c r="H150" s="176">
        <f>'End_Ergebnisse Grundlagen'!Q21</f>
        <v>0</v>
      </c>
      <c r="I150" s="176">
        <f>'End_Ergebnisse Grundlagen'!R21</f>
        <v>0</v>
      </c>
      <c r="J150" s="176">
        <f>'End_Ergebnisse Grundlagen'!S21</f>
        <v>0</v>
      </c>
      <c r="K150" s="176">
        <f>'End_Ergebnisse Grundlagen'!T21</f>
        <v>0</v>
      </c>
      <c r="L150" s="210"/>
    </row>
    <row r="151" spans="3:12" x14ac:dyDescent="0.25">
      <c r="C151" s="209"/>
      <c r="D151" s="18"/>
      <c r="E151" s="18" t="s">
        <v>374</v>
      </c>
      <c r="F151" s="18"/>
      <c r="G151" s="176">
        <f>'End_Ergebnisse Grundlagen'!P22</f>
        <v>0</v>
      </c>
      <c r="H151" s="176">
        <f>'End_Ergebnisse Grundlagen'!Q22</f>
        <v>0</v>
      </c>
      <c r="I151" s="176">
        <f>'End_Ergebnisse Grundlagen'!R22</f>
        <v>0</v>
      </c>
      <c r="J151" s="176">
        <f>'End_Ergebnisse Grundlagen'!S22</f>
        <v>0</v>
      </c>
      <c r="K151" s="176">
        <f>'End_Ergebnisse Grundlagen'!T22</f>
        <v>0</v>
      </c>
      <c r="L151" s="210"/>
    </row>
    <row r="152" spans="3:12" ht="13" x14ac:dyDescent="0.3">
      <c r="C152" s="209"/>
      <c r="D152" s="18"/>
      <c r="E152" s="18" t="s">
        <v>375</v>
      </c>
      <c r="F152" s="18"/>
      <c r="G152" s="178">
        <f>'End_Ergebnisse Grundlagen'!P23</f>
        <v>0</v>
      </c>
      <c r="H152" s="178">
        <f>'End_Ergebnisse Grundlagen'!Q23</f>
        <v>0</v>
      </c>
      <c r="I152" s="178">
        <f>'End_Ergebnisse Grundlagen'!R23</f>
        <v>0</v>
      </c>
      <c r="J152" s="178">
        <f>'End_Ergebnisse Grundlagen'!S23</f>
        <v>0</v>
      </c>
      <c r="K152" s="178">
        <f>'End_Ergebnisse Grundlagen'!T23</f>
        <v>0</v>
      </c>
      <c r="L152" s="210"/>
    </row>
    <row r="153" spans="3:12" ht="13" x14ac:dyDescent="0.3">
      <c r="C153" s="209"/>
      <c r="D153" s="18"/>
      <c r="E153" s="18" t="s">
        <v>376</v>
      </c>
      <c r="F153" s="18"/>
      <c r="G153" s="178">
        <f>'End_Ergebnisse Grundlagen'!P24</f>
        <v>0</v>
      </c>
      <c r="H153" s="178">
        <f>'End_Ergebnisse Grundlagen'!Q24</f>
        <v>0</v>
      </c>
      <c r="I153" s="178">
        <f>'End_Ergebnisse Grundlagen'!R24</f>
        <v>0</v>
      </c>
      <c r="J153" s="178">
        <f>'End_Ergebnisse Grundlagen'!S24</f>
        <v>0</v>
      </c>
      <c r="K153" s="178">
        <f>'End_Ergebnisse Grundlagen'!T24</f>
        <v>0</v>
      </c>
      <c r="L153" s="210"/>
    </row>
    <row r="154" spans="3:12" ht="13" x14ac:dyDescent="0.3">
      <c r="C154" s="209"/>
      <c r="D154" s="18"/>
      <c r="E154" s="18" t="s">
        <v>403</v>
      </c>
      <c r="F154" s="18"/>
      <c r="G154" s="178">
        <f>G153+K147</f>
        <v>0</v>
      </c>
      <c r="H154" s="178">
        <f>G154+H153</f>
        <v>0</v>
      </c>
      <c r="I154" s="178">
        <f>H154+I153</f>
        <v>0</v>
      </c>
      <c r="J154" s="178">
        <f>I154+J153</f>
        <v>0</v>
      </c>
      <c r="K154" s="178">
        <f>J154+K153</f>
        <v>0</v>
      </c>
      <c r="L154" s="210"/>
    </row>
    <row r="155" spans="3:12" x14ac:dyDescent="0.25">
      <c r="C155" s="209"/>
      <c r="D155" s="402" t="s">
        <v>404</v>
      </c>
      <c r="E155" s="402"/>
      <c r="F155" s="402"/>
      <c r="G155" s="18"/>
      <c r="H155" s="18"/>
      <c r="I155" s="18"/>
      <c r="J155" s="18"/>
      <c r="K155" s="18"/>
      <c r="L155" s="210"/>
    </row>
    <row r="156" spans="3:12" ht="13" x14ac:dyDescent="0.3">
      <c r="C156" s="209"/>
      <c r="D156" s="402"/>
      <c r="E156" s="402"/>
      <c r="F156" s="402"/>
      <c r="G156" s="166">
        <f>'End_Ergebnisse Grundlagen'!U8</f>
        <v>2040</v>
      </c>
      <c r="H156" s="166">
        <f>'End_Ergebnisse Grundlagen'!V8</f>
        <v>2041</v>
      </c>
      <c r="I156" s="166">
        <f>'End_Ergebnisse Grundlagen'!W8</f>
        <v>2042</v>
      </c>
      <c r="J156" s="166">
        <f>'End_Ergebnisse Grundlagen'!X8</f>
        <v>2043</v>
      </c>
      <c r="K156" s="166">
        <f>'End_Ergebnisse Grundlagen'!Y8</f>
        <v>2044</v>
      </c>
      <c r="L156" s="210"/>
    </row>
    <row r="157" spans="3:12" x14ac:dyDescent="0.25">
      <c r="C157" s="209"/>
      <c r="D157" s="402"/>
      <c r="E157" s="402"/>
      <c r="F157" s="402"/>
      <c r="G157" s="176">
        <f>'End_Ergebnisse Grundlagen'!U21</f>
        <v>0</v>
      </c>
      <c r="H157" s="176">
        <f>'End_Ergebnisse Grundlagen'!V21</f>
        <v>0</v>
      </c>
      <c r="I157" s="176">
        <f>'End_Ergebnisse Grundlagen'!W21</f>
        <v>0</v>
      </c>
      <c r="J157" s="176">
        <f>'End_Ergebnisse Grundlagen'!X21</f>
        <v>0</v>
      </c>
      <c r="K157" s="176">
        <f>'End_Ergebnisse Grundlagen'!Y21</f>
        <v>0</v>
      </c>
      <c r="L157" s="210"/>
    </row>
    <row r="158" spans="3:12" x14ac:dyDescent="0.25">
      <c r="C158" s="209"/>
      <c r="D158" s="18"/>
      <c r="E158" s="18" t="s">
        <v>374</v>
      </c>
      <c r="F158" s="18"/>
      <c r="G158" s="176">
        <f>'End_Ergebnisse Grundlagen'!U22</f>
        <v>0</v>
      </c>
      <c r="H158" s="176">
        <f>'End_Ergebnisse Grundlagen'!V22</f>
        <v>0</v>
      </c>
      <c r="I158" s="176">
        <f>'End_Ergebnisse Grundlagen'!W22</f>
        <v>0</v>
      </c>
      <c r="J158" s="176">
        <f>'End_Ergebnisse Grundlagen'!X22</f>
        <v>0</v>
      </c>
      <c r="K158" s="176">
        <f>'End_Ergebnisse Grundlagen'!Y22</f>
        <v>0</v>
      </c>
      <c r="L158" s="210"/>
    </row>
    <row r="159" spans="3:12" ht="13" x14ac:dyDescent="0.3">
      <c r="C159" s="209"/>
      <c r="D159" s="18"/>
      <c r="E159" s="18" t="s">
        <v>375</v>
      </c>
      <c r="F159" s="18"/>
      <c r="G159" s="178">
        <f>'End_Ergebnisse Grundlagen'!U23</f>
        <v>0</v>
      </c>
      <c r="H159" s="178">
        <f>'End_Ergebnisse Grundlagen'!V23</f>
        <v>0</v>
      </c>
      <c r="I159" s="178">
        <f>'End_Ergebnisse Grundlagen'!W23</f>
        <v>0</v>
      </c>
      <c r="J159" s="178">
        <f>'End_Ergebnisse Grundlagen'!X23</f>
        <v>0</v>
      </c>
      <c r="K159" s="178">
        <f>'End_Ergebnisse Grundlagen'!Y23</f>
        <v>0</v>
      </c>
      <c r="L159" s="210"/>
    </row>
    <row r="160" spans="3:12" ht="13" x14ac:dyDescent="0.3">
      <c r="C160" s="209"/>
      <c r="D160" s="18"/>
      <c r="E160" s="18" t="s">
        <v>376</v>
      </c>
      <c r="F160" s="18"/>
      <c r="G160" s="178">
        <f>'End_Ergebnisse Grundlagen'!U24</f>
        <v>0</v>
      </c>
      <c r="H160" s="178">
        <f>'End_Ergebnisse Grundlagen'!V24</f>
        <v>0</v>
      </c>
      <c r="I160" s="178">
        <f>'End_Ergebnisse Grundlagen'!W24</f>
        <v>0</v>
      </c>
      <c r="J160" s="178">
        <f>'End_Ergebnisse Grundlagen'!X24</f>
        <v>0</v>
      </c>
      <c r="K160" s="178">
        <f>'End_Ergebnisse Grundlagen'!Y24</f>
        <v>0</v>
      </c>
      <c r="L160" s="210"/>
    </row>
    <row r="161" spans="3:12" ht="13" x14ac:dyDescent="0.3">
      <c r="C161" s="209"/>
      <c r="D161" s="18"/>
      <c r="E161" s="18" t="s">
        <v>403</v>
      </c>
      <c r="F161" s="18"/>
      <c r="G161" s="178">
        <f>G160+K154</f>
        <v>0</v>
      </c>
      <c r="H161" s="178">
        <f>G161+H160</f>
        <v>0</v>
      </c>
      <c r="I161" s="178">
        <f>H161+I160</f>
        <v>0</v>
      </c>
      <c r="J161" s="178">
        <f>I161+J160</f>
        <v>0</v>
      </c>
      <c r="K161" s="178">
        <f>J161+K160</f>
        <v>0</v>
      </c>
      <c r="L161" s="210"/>
    </row>
    <row r="162" spans="3:12" x14ac:dyDescent="0.25">
      <c r="C162" s="209"/>
      <c r="D162" s="402" t="s">
        <v>404</v>
      </c>
      <c r="E162" s="402"/>
      <c r="F162" s="402"/>
      <c r="G162" s="18"/>
      <c r="H162" s="18"/>
      <c r="I162" s="18"/>
      <c r="J162" s="18"/>
      <c r="K162" s="18"/>
      <c r="L162" s="210"/>
    </row>
    <row r="163" spans="3:12" ht="13" x14ac:dyDescent="0.3">
      <c r="C163" s="209"/>
      <c r="D163" s="402"/>
      <c r="E163" s="402"/>
      <c r="F163" s="402"/>
      <c r="G163" s="166">
        <f>'End_Ergebnisse Grundlagen'!Z8</f>
        <v>2045</v>
      </c>
      <c r="H163" s="166">
        <f>'End_Ergebnisse Grundlagen'!AA8</f>
        <v>2046</v>
      </c>
      <c r="I163" s="166">
        <f>'End_Ergebnisse Grundlagen'!AB8</f>
        <v>2047</v>
      </c>
      <c r="J163" s="166">
        <f>'End_Ergebnisse Grundlagen'!AC8</f>
        <v>2048</v>
      </c>
      <c r="K163" s="166">
        <f>'End_Ergebnisse Grundlagen'!AD8</f>
        <v>2049</v>
      </c>
      <c r="L163" s="210"/>
    </row>
    <row r="164" spans="3:12" x14ac:dyDescent="0.25">
      <c r="C164" s="209"/>
      <c r="D164" s="402"/>
      <c r="E164" s="402"/>
      <c r="F164" s="402"/>
      <c r="G164" s="176">
        <f>'End_Ergebnisse Grundlagen'!Z21</f>
        <v>0</v>
      </c>
      <c r="H164" s="176">
        <f>'End_Ergebnisse Grundlagen'!AA21</f>
        <v>0</v>
      </c>
      <c r="I164" s="176">
        <f>'End_Ergebnisse Grundlagen'!AB21</f>
        <v>0</v>
      </c>
      <c r="J164" s="176">
        <f>'End_Ergebnisse Grundlagen'!AC21</f>
        <v>0</v>
      </c>
      <c r="K164" s="176">
        <f>'End_Ergebnisse Grundlagen'!AD21</f>
        <v>0</v>
      </c>
      <c r="L164" s="210"/>
    </row>
    <row r="165" spans="3:12" x14ac:dyDescent="0.25">
      <c r="C165" s="209"/>
      <c r="D165" s="18"/>
      <c r="E165" s="18" t="s">
        <v>374</v>
      </c>
      <c r="F165" s="18"/>
      <c r="G165" s="176">
        <f>'End_Ergebnisse Grundlagen'!Z22</f>
        <v>0</v>
      </c>
      <c r="H165" s="176">
        <f>'End_Ergebnisse Grundlagen'!AA22</f>
        <v>0</v>
      </c>
      <c r="I165" s="176">
        <f>'End_Ergebnisse Grundlagen'!AB22</f>
        <v>0</v>
      </c>
      <c r="J165" s="176">
        <f>'End_Ergebnisse Grundlagen'!AC22</f>
        <v>0</v>
      </c>
      <c r="K165" s="176">
        <f>'End_Ergebnisse Grundlagen'!AD22</f>
        <v>0</v>
      </c>
      <c r="L165" s="210"/>
    </row>
    <row r="166" spans="3:12" ht="13" x14ac:dyDescent="0.3">
      <c r="C166" s="209"/>
      <c r="D166" s="18"/>
      <c r="E166" s="18" t="s">
        <v>375</v>
      </c>
      <c r="F166" s="18"/>
      <c r="G166" s="178">
        <f>'End_Ergebnisse Grundlagen'!Z23</f>
        <v>0</v>
      </c>
      <c r="H166" s="178">
        <f>'End_Ergebnisse Grundlagen'!AA23</f>
        <v>0</v>
      </c>
      <c r="I166" s="178">
        <f>'End_Ergebnisse Grundlagen'!AB23</f>
        <v>0</v>
      </c>
      <c r="J166" s="178">
        <f>'End_Ergebnisse Grundlagen'!AC23</f>
        <v>0</v>
      </c>
      <c r="K166" s="178">
        <f>'End_Ergebnisse Grundlagen'!AD23</f>
        <v>0</v>
      </c>
      <c r="L166" s="210"/>
    </row>
    <row r="167" spans="3:12" ht="13" x14ac:dyDescent="0.3">
      <c r="C167" s="209"/>
      <c r="D167" s="18"/>
      <c r="E167" s="18" t="s">
        <v>376</v>
      </c>
      <c r="F167" s="18"/>
      <c r="G167" s="178">
        <f>'End_Ergebnisse Grundlagen'!Z24</f>
        <v>0</v>
      </c>
      <c r="H167" s="178">
        <f>'End_Ergebnisse Grundlagen'!AA24</f>
        <v>0</v>
      </c>
      <c r="I167" s="178">
        <f>'End_Ergebnisse Grundlagen'!AB24</f>
        <v>0</v>
      </c>
      <c r="J167" s="178">
        <f>'End_Ergebnisse Grundlagen'!AC24</f>
        <v>0</v>
      </c>
      <c r="K167" s="178">
        <f>'End_Ergebnisse Grundlagen'!AD24</f>
        <v>0</v>
      </c>
      <c r="L167" s="210"/>
    </row>
    <row r="168" spans="3:12" ht="13" x14ac:dyDescent="0.3">
      <c r="C168" s="209"/>
      <c r="D168" s="18"/>
      <c r="E168" s="18" t="s">
        <v>403</v>
      </c>
      <c r="F168" s="18"/>
      <c r="G168" s="178">
        <f>G167+K161</f>
        <v>0</v>
      </c>
      <c r="H168" s="178">
        <f>G168+H167</f>
        <v>0</v>
      </c>
      <c r="I168" s="178">
        <f>H168+I167</f>
        <v>0</v>
      </c>
      <c r="J168" s="178">
        <f>I168+J167</f>
        <v>0</v>
      </c>
      <c r="K168" s="178">
        <f>J168+K167</f>
        <v>0</v>
      </c>
      <c r="L168" s="210"/>
    </row>
    <row r="169" spans="3:12" ht="13" thickBot="1" x14ac:dyDescent="0.3">
      <c r="C169" s="211"/>
      <c r="D169" s="212"/>
      <c r="E169" s="212"/>
      <c r="F169" s="212"/>
      <c r="G169" s="212"/>
      <c r="H169" s="212"/>
      <c r="I169" s="212"/>
      <c r="J169" s="212"/>
      <c r="K169" s="212"/>
      <c r="L169" s="213"/>
    </row>
    <row r="170" spans="3:12" ht="13" thickTop="1" x14ac:dyDescent="0.25"/>
    <row r="249" spans="17:17" x14ac:dyDescent="0.25">
      <c r="Q249" s="3"/>
    </row>
    <row r="250" spans="17:17" x14ac:dyDescent="0.25">
      <c r="Q250" s="3"/>
    </row>
    <row r="251" spans="17:17" x14ac:dyDescent="0.25">
      <c r="Q251" s="3"/>
    </row>
  </sheetData>
  <sheetProtection selectLockedCells="1"/>
  <mergeCells count="21">
    <mergeCell ref="F5:L5"/>
    <mergeCell ref="D104:F105"/>
    <mergeCell ref="D17:G17"/>
    <mergeCell ref="D19:F20"/>
    <mergeCell ref="D22:F23"/>
    <mergeCell ref="D37:F38"/>
    <mergeCell ref="D40:F41"/>
    <mergeCell ref="D43:F43"/>
    <mergeCell ref="D46:F47"/>
    <mergeCell ref="D49:F52"/>
    <mergeCell ref="D93:F94"/>
    <mergeCell ref="D98:F99"/>
    <mergeCell ref="D101:F102"/>
    <mergeCell ref="D155:F157"/>
    <mergeCell ref="D162:F164"/>
    <mergeCell ref="D112:F113"/>
    <mergeCell ref="D129:F129"/>
    <mergeCell ref="D131:F131"/>
    <mergeCell ref="D134:F136"/>
    <mergeCell ref="D141:F143"/>
    <mergeCell ref="D148:F150"/>
  </mergeCells>
  <conditionalFormatting sqref="G136:K137 G143:K144 G150:K151 G157:K158 G164:K165">
    <cfRule type="cellIs" dxfId="9" priority="1" stopIfTrue="1" operator="greaterThan">
      <formula>0</formula>
    </cfRule>
  </conditionalFormatting>
  <pageMargins left="0.19685039370078741" right="0.19685039370078741" top="0.39370078740157483" bottom="0.15748031496062992" header="0.15748031496062992" footer="0.15748031496062992"/>
  <pageSetup paperSize="9" scale="66" fitToWidth="0" fitToHeight="0" orientation="portrait" r:id="rId1"/>
  <headerFooter alignWithMargins="0">
    <oddFooter>&amp;R&amp;Z&amp;F&amp;D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filterMode="1">
    <tabColor rgb="FFFFC000"/>
  </sheetPr>
  <dimension ref="A3:M42"/>
  <sheetViews>
    <sheetView zoomScale="90" zoomScaleNormal="100" workbookViewId="0">
      <pane ySplit="5" topLeftCell="A6" activePane="bottomLeft" state="frozen"/>
      <selection activeCell="F33" sqref="F33"/>
      <selection pane="bottomLeft" activeCell="K3" sqref="K3"/>
    </sheetView>
  </sheetViews>
  <sheetFormatPr baseColWidth="10" defaultColWidth="11.453125" defaultRowHeight="12.5" x14ac:dyDescent="0.25"/>
  <cols>
    <col min="1" max="1" width="11.453125" style="1"/>
    <col min="2" max="2" width="4.7265625" style="1" customWidth="1"/>
    <col min="3" max="3" width="7.1796875" style="1" customWidth="1"/>
    <col min="4" max="4" width="14.7265625" style="1" customWidth="1"/>
    <col min="5" max="6" width="13.7265625" style="1" customWidth="1"/>
    <col min="7" max="13" width="11.453125" style="1"/>
    <col min="14" max="14" width="4" style="1" customWidth="1"/>
    <col min="15" max="16384" width="11.453125" style="1"/>
  </cols>
  <sheetData>
    <row r="3" spans="1:13" x14ac:dyDescent="0.25">
      <c r="K3" s="1" t="s">
        <v>533</v>
      </c>
    </row>
    <row r="4" spans="1:13" ht="22.5" x14ac:dyDescent="0.45">
      <c r="E4" s="2" t="s">
        <v>405</v>
      </c>
    </row>
    <row r="5" spans="1:13" x14ac:dyDescent="0.25">
      <c r="E5" s="393">
        <f>Projektbezeichnung</f>
        <v>0</v>
      </c>
      <c r="F5" s="393"/>
      <c r="G5" s="393"/>
      <c r="H5" s="393"/>
      <c r="I5" s="393"/>
      <c r="J5" s="393"/>
      <c r="K5" s="393"/>
    </row>
    <row r="6" spans="1:13" x14ac:dyDescent="0.25">
      <c r="A6" s="3"/>
    </row>
    <row r="8" spans="1:13" ht="13.5" thickBot="1" x14ac:dyDescent="0.35">
      <c r="C8" s="5" t="s">
        <v>406</v>
      </c>
      <c r="D8" s="6"/>
      <c r="E8" s="6"/>
      <c r="F8" s="6"/>
      <c r="G8" s="6"/>
      <c r="H8" s="6"/>
      <c r="I8" s="6"/>
      <c r="J8" s="6"/>
      <c r="K8" s="6"/>
      <c r="L8" s="6"/>
      <c r="M8" s="6"/>
    </row>
    <row r="9" spans="1:13" ht="13" x14ac:dyDescent="0.3">
      <c r="C9" s="80"/>
      <c r="D9" s="18"/>
      <c r="E9" s="18"/>
      <c r="F9" s="18"/>
      <c r="G9" s="18"/>
      <c r="H9" s="18"/>
      <c r="I9" s="18"/>
      <c r="J9" s="18"/>
      <c r="K9" s="18"/>
      <c r="L9" s="18"/>
      <c r="M9" s="18"/>
    </row>
    <row r="10" spans="1:13" ht="13" x14ac:dyDescent="0.3">
      <c r="D10" s="81"/>
    </row>
    <row r="11" spans="1:13" ht="38.5" thickBot="1" x14ac:dyDescent="0.35">
      <c r="D11" s="82" t="s">
        <v>260</v>
      </c>
      <c r="E11" s="82" t="s">
        <v>261</v>
      </c>
      <c r="F11" s="82" t="s">
        <v>262</v>
      </c>
      <c r="H11" s="10"/>
    </row>
    <row r="12" spans="1:13" ht="13" x14ac:dyDescent="0.3">
      <c r="C12" s="1">
        <f>Anfangsjahr</f>
        <v>2025</v>
      </c>
      <c r="D12" s="83"/>
      <c r="E12" s="84">
        <f>'Annahmen u Setzungen Grundlagen'!$D$15*'Input Kosten Anwendung'!$D12</f>
        <v>0</v>
      </c>
      <c r="F12" s="85">
        <f>'Annahmen u Setzungen Grundlagen'!$D$17*'Input Kosten Anwendung'!$D12</f>
        <v>0</v>
      </c>
      <c r="H12" s="10"/>
    </row>
    <row r="13" spans="1:13" ht="13" x14ac:dyDescent="0.3">
      <c r="C13" s="1">
        <f>C12+1</f>
        <v>2026</v>
      </c>
      <c r="D13" s="86"/>
      <c r="E13" s="84">
        <f>'Annahmen u Setzungen Grundlagen'!$D$15*'Input Kosten Anwendung'!$D13</f>
        <v>0</v>
      </c>
      <c r="F13" s="85">
        <f>'Annahmen u Setzungen Grundlagen'!$D$17*'Input Kosten Anwendung'!$D13</f>
        <v>0</v>
      </c>
    </row>
    <row r="14" spans="1:13" ht="13" x14ac:dyDescent="0.3">
      <c r="C14" s="1">
        <f t="shared" ref="C14:C36" si="0">C13+1</f>
        <v>2027</v>
      </c>
      <c r="D14" s="86"/>
      <c r="E14" s="84">
        <f>'Annahmen u Setzungen Grundlagen'!$D$15*'Input Kosten Anwendung'!$D14</f>
        <v>0</v>
      </c>
      <c r="F14" s="85">
        <f>'Annahmen u Setzungen Grundlagen'!$D$17*'Input Kosten Anwendung'!$D14</f>
        <v>0</v>
      </c>
      <c r="H14" s="10"/>
    </row>
    <row r="15" spans="1:13" ht="13" x14ac:dyDescent="0.3">
      <c r="C15" s="1">
        <f t="shared" si="0"/>
        <v>2028</v>
      </c>
      <c r="D15" s="86"/>
      <c r="E15" s="84">
        <f>'Annahmen u Setzungen Grundlagen'!$D$15*'Input Kosten Anwendung'!$D15</f>
        <v>0</v>
      </c>
      <c r="F15" s="85">
        <f>'Annahmen u Setzungen Grundlagen'!$D$17*'Input Kosten Anwendung'!$D15</f>
        <v>0</v>
      </c>
    </row>
    <row r="16" spans="1:13" ht="13" x14ac:dyDescent="0.3">
      <c r="C16" s="1">
        <f t="shared" si="0"/>
        <v>2029</v>
      </c>
      <c r="D16" s="86"/>
      <c r="E16" s="84">
        <f>'Annahmen u Setzungen Grundlagen'!$D$15*'Input Kosten Anwendung'!$D16</f>
        <v>0</v>
      </c>
      <c r="F16" s="85">
        <f>'Annahmen u Setzungen Grundlagen'!$D$17*'Input Kosten Anwendung'!$D16</f>
        <v>0</v>
      </c>
    </row>
    <row r="17" spans="3:8" ht="13" x14ac:dyDescent="0.3">
      <c r="C17" s="1">
        <f t="shared" si="0"/>
        <v>2030</v>
      </c>
      <c r="D17" s="86"/>
      <c r="E17" s="84">
        <f>'Annahmen u Setzungen Grundlagen'!$D$15*'Input Kosten Anwendung'!$D17</f>
        <v>0</v>
      </c>
      <c r="F17" s="85">
        <f>'Annahmen u Setzungen Grundlagen'!$D$17*'Input Kosten Anwendung'!$D17</f>
        <v>0</v>
      </c>
    </row>
    <row r="18" spans="3:8" ht="13" x14ac:dyDescent="0.3">
      <c r="C18" s="1">
        <f t="shared" si="0"/>
        <v>2031</v>
      </c>
      <c r="D18" s="86"/>
      <c r="E18" s="84">
        <f>'Annahmen u Setzungen Grundlagen'!$D$15*'Input Kosten Anwendung'!$D18</f>
        <v>0</v>
      </c>
      <c r="F18" s="85">
        <f>'Annahmen u Setzungen Grundlagen'!$D$17*'Input Kosten Anwendung'!$D18</f>
        <v>0</v>
      </c>
    </row>
    <row r="19" spans="3:8" ht="13" x14ac:dyDescent="0.3">
      <c r="C19" s="1">
        <f t="shared" si="0"/>
        <v>2032</v>
      </c>
      <c r="D19" s="86"/>
      <c r="E19" s="84">
        <f>'Annahmen u Setzungen Grundlagen'!$D$15*'Input Kosten Anwendung'!$D19</f>
        <v>0</v>
      </c>
      <c r="F19" s="85">
        <f>'Annahmen u Setzungen Grundlagen'!$D$17*'Input Kosten Anwendung'!$D19</f>
        <v>0</v>
      </c>
      <c r="H19" s="10"/>
    </row>
    <row r="20" spans="3:8" ht="13" x14ac:dyDescent="0.3">
      <c r="C20" s="1">
        <f t="shared" si="0"/>
        <v>2033</v>
      </c>
      <c r="D20" s="86"/>
      <c r="E20" s="84">
        <f>'Annahmen u Setzungen Grundlagen'!$D$15*'Input Kosten Anwendung'!$D20</f>
        <v>0</v>
      </c>
      <c r="F20" s="85">
        <f>'Annahmen u Setzungen Grundlagen'!$D$17*'Input Kosten Anwendung'!$D20</f>
        <v>0</v>
      </c>
    </row>
    <row r="21" spans="3:8" ht="13" x14ac:dyDescent="0.3">
      <c r="C21" s="1">
        <f t="shared" si="0"/>
        <v>2034</v>
      </c>
      <c r="D21" s="86"/>
      <c r="E21" s="84">
        <f>'Annahmen u Setzungen Grundlagen'!$D$15*'Input Kosten Anwendung'!$D21</f>
        <v>0</v>
      </c>
      <c r="F21" s="85">
        <f>'Annahmen u Setzungen Grundlagen'!$D$17*'Input Kosten Anwendung'!$D21</f>
        <v>0</v>
      </c>
    </row>
    <row r="22" spans="3:8" ht="13" x14ac:dyDescent="0.3">
      <c r="C22" s="1">
        <f t="shared" si="0"/>
        <v>2035</v>
      </c>
      <c r="D22" s="86"/>
      <c r="E22" s="84">
        <f>'Annahmen u Setzungen Grundlagen'!$D$15*'Input Kosten Anwendung'!$D22</f>
        <v>0</v>
      </c>
      <c r="F22" s="85">
        <f>'Annahmen u Setzungen Grundlagen'!$D$17*'Input Kosten Anwendung'!$D22</f>
        <v>0</v>
      </c>
    </row>
    <row r="23" spans="3:8" ht="13" x14ac:dyDescent="0.3">
      <c r="C23" s="1">
        <f t="shared" si="0"/>
        <v>2036</v>
      </c>
      <c r="D23" s="86"/>
      <c r="E23" s="84">
        <f>'Annahmen u Setzungen Grundlagen'!$D$15*'Input Kosten Anwendung'!$D23</f>
        <v>0</v>
      </c>
      <c r="F23" s="85">
        <f>'Annahmen u Setzungen Grundlagen'!$D$17*'Input Kosten Anwendung'!$D23</f>
        <v>0</v>
      </c>
    </row>
    <row r="24" spans="3:8" ht="13" x14ac:dyDescent="0.3">
      <c r="C24" s="1">
        <f t="shared" si="0"/>
        <v>2037</v>
      </c>
      <c r="D24" s="86"/>
      <c r="E24" s="84">
        <f>'Annahmen u Setzungen Grundlagen'!$D$15*'Input Kosten Anwendung'!$D24</f>
        <v>0</v>
      </c>
      <c r="F24" s="85">
        <f>'Annahmen u Setzungen Grundlagen'!$D$17*'Input Kosten Anwendung'!$D24</f>
        <v>0</v>
      </c>
    </row>
    <row r="25" spans="3:8" ht="13" x14ac:dyDescent="0.3">
      <c r="C25" s="1">
        <f t="shared" si="0"/>
        <v>2038</v>
      </c>
      <c r="D25" s="86"/>
      <c r="E25" s="84">
        <f>'Annahmen u Setzungen Grundlagen'!$D$15*'Input Kosten Anwendung'!$D25</f>
        <v>0</v>
      </c>
      <c r="F25" s="85">
        <f>'Annahmen u Setzungen Grundlagen'!$D$17*'Input Kosten Anwendung'!$D25</f>
        <v>0</v>
      </c>
    </row>
    <row r="26" spans="3:8" ht="13" x14ac:dyDescent="0.3">
      <c r="C26" s="1">
        <f t="shared" si="0"/>
        <v>2039</v>
      </c>
      <c r="D26" s="86"/>
      <c r="E26" s="84">
        <f>'Annahmen u Setzungen Grundlagen'!$D$15*'Input Kosten Anwendung'!$D26</f>
        <v>0</v>
      </c>
      <c r="F26" s="85">
        <f>'Annahmen u Setzungen Grundlagen'!$D$17*'Input Kosten Anwendung'!$D26</f>
        <v>0</v>
      </c>
    </row>
    <row r="27" spans="3:8" ht="13" x14ac:dyDescent="0.3">
      <c r="C27" s="1">
        <f t="shared" si="0"/>
        <v>2040</v>
      </c>
      <c r="D27" s="86"/>
      <c r="E27" s="84">
        <f>'Annahmen u Setzungen Grundlagen'!$D$15*'Input Kosten Anwendung'!$D27</f>
        <v>0</v>
      </c>
      <c r="F27" s="85">
        <f>'Annahmen u Setzungen Grundlagen'!$D$17*'Input Kosten Anwendung'!$D27</f>
        <v>0</v>
      </c>
    </row>
    <row r="28" spans="3:8" ht="13" x14ac:dyDescent="0.3">
      <c r="C28" s="1">
        <f t="shared" si="0"/>
        <v>2041</v>
      </c>
      <c r="D28" s="86"/>
      <c r="E28" s="84">
        <f>'Annahmen u Setzungen Grundlagen'!$D$15*'Input Kosten Anwendung'!$D28</f>
        <v>0</v>
      </c>
      <c r="F28" s="85">
        <f>'Annahmen u Setzungen Grundlagen'!$D$17*'Input Kosten Anwendung'!$D28</f>
        <v>0</v>
      </c>
    </row>
    <row r="29" spans="3:8" ht="13" x14ac:dyDescent="0.3">
      <c r="C29" s="1">
        <f t="shared" si="0"/>
        <v>2042</v>
      </c>
      <c r="D29" s="86"/>
      <c r="E29" s="84">
        <f>'Annahmen u Setzungen Grundlagen'!$D$15*'Input Kosten Anwendung'!$D29</f>
        <v>0</v>
      </c>
      <c r="F29" s="85">
        <f>'Annahmen u Setzungen Grundlagen'!$D$17*'Input Kosten Anwendung'!$D29</f>
        <v>0</v>
      </c>
    </row>
    <row r="30" spans="3:8" ht="13" x14ac:dyDescent="0.3">
      <c r="C30" s="1">
        <f t="shared" si="0"/>
        <v>2043</v>
      </c>
      <c r="D30" s="86"/>
      <c r="E30" s="84">
        <f>'Annahmen u Setzungen Grundlagen'!$D$15*'Input Kosten Anwendung'!$D30</f>
        <v>0</v>
      </c>
      <c r="F30" s="85">
        <f>'Annahmen u Setzungen Grundlagen'!$D$17*'Input Kosten Anwendung'!$D30</f>
        <v>0</v>
      </c>
    </row>
    <row r="31" spans="3:8" ht="13" x14ac:dyDescent="0.3">
      <c r="C31" s="1">
        <f t="shared" si="0"/>
        <v>2044</v>
      </c>
      <c r="D31" s="86"/>
      <c r="E31" s="84">
        <f>'Annahmen u Setzungen Grundlagen'!$D$15*'Input Kosten Anwendung'!$D31</f>
        <v>0</v>
      </c>
      <c r="F31" s="85">
        <f>'Annahmen u Setzungen Grundlagen'!$D$17*'Input Kosten Anwendung'!$D31</f>
        <v>0</v>
      </c>
    </row>
    <row r="32" spans="3:8" ht="13" x14ac:dyDescent="0.3">
      <c r="C32" s="1">
        <f t="shared" si="0"/>
        <v>2045</v>
      </c>
      <c r="D32" s="86"/>
      <c r="E32" s="84">
        <f>'Annahmen u Setzungen Grundlagen'!$D$15*'Input Kosten Anwendung'!$D32</f>
        <v>0</v>
      </c>
      <c r="F32" s="85">
        <f>'Annahmen u Setzungen Grundlagen'!$D$17*'Input Kosten Anwendung'!$D32</f>
        <v>0</v>
      </c>
    </row>
    <row r="33" spans="3:6" ht="13" x14ac:dyDescent="0.3">
      <c r="C33" s="1">
        <f t="shared" si="0"/>
        <v>2046</v>
      </c>
      <c r="D33" s="86"/>
      <c r="E33" s="84">
        <f>'Annahmen u Setzungen Grundlagen'!$D$15*'Input Kosten Anwendung'!$D33</f>
        <v>0</v>
      </c>
      <c r="F33" s="85">
        <f>'Annahmen u Setzungen Grundlagen'!$D$17*'Input Kosten Anwendung'!$D33</f>
        <v>0</v>
      </c>
    </row>
    <row r="34" spans="3:6" ht="13" x14ac:dyDescent="0.3">
      <c r="C34" s="1">
        <f t="shared" si="0"/>
        <v>2047</v>
      </c>
      <c r="D34" s="86"/>
      <c r="E34" s="84">
        <f>'Annahmen u Setzungen Grundlagen'!$D$15*'Input Kosten Anwendung'!$D34</f>
        <v>0</v>
      </c>
      <c r="F34" s="85">
        <f>'Annahmen u Setzungen Grundlagen'!$D$17*'Input Kosten Anwendung'!$D34</f>
        <v>0</v>
      </c>
    </row>
    <row r="35" spans="3:6" ht="13" x14ac:dyDescent="0.3">
      <c r="C35" s="1">
        <f t="shared" si="0"/>
        <v>2048</v>
      </c>
      <c r="D35" s="86"/>
      <c r="E35" s="84">
        <f>'Annahmen u Setzungen Grundlagen'!$D$15*'Input Kosten Anwendung'!$D35</f>
        <v>0</v>
      </c>
      <c r="F35" s="85">
        <f>'Annahmen u Setzungen Grundlagen'!$D$17*'Input Kosten Anwendung'!$D35</f>
        <v>0</v>
      </c>
    </row>
    <row r="36" spans="3:6" ht="13.5" thickBot="1" x14ac:dyDescent="0.35">
      <c r="C36" s="1">
        <f t="shared" si="0"/>
        <v>2049</v>
      </c>
      <c r="D36" s="87"/>
      <c r="E36" s="84">
        <f>'Annahmen u Setzungen Grundlagen'!$D$15*'Input Kosten Anwendung'!$D36</f>
        <v>0</v>
      </c>
      <c r="F36" s="85">
        <f>'Annahmen u Setzungen Grundlagen'!$D$17*'Input Kosten Anwendung'!$D36</f>
        <v>0</v>
      </c>
    </row>
    <row r="37" spans="3:6" s="121" customFormat="1" ht="13.5" hidden="1" thickBot="1" x14ac:dyDescent="0.35">
      <c r="C37" s="121" t="e">
        <f>IF(C36&lt;#REF!,C36+1,"")</f>
        <v>#REF!</v>
      </c>
      <c r="D37" s="88"/>
      <c r="E37" s="214">
        <f>'Annahmen u Setzungen Grundlagen'!$D$15*'Input Kosten Anwendung'!$D37</f>
        <v>0</v>
      </c>
      <c r="F37" s="214">
        <f>'Annahmen u Setzungen Grundlagen'!$D$17*'Input Kosten Anwendung'!$D37</f>
        <v>0</v>
      </c>
    </row>
    <row r="38" spans="3:6" s="121" customFormat="1" ht="13.5" hidden="1" thickBot="1" x14ac:dyDescent="0.35">
      <c r="C38" s="121" t="e">
        <f>IF(C37&lt;#REF!,C37+1,"")</f>
        <v>#REF!</v>
      </c>
      <c r="D38" s="89"/>
      <c r="E38" s="214">
        <f>'Annahmen u Setzungen Grundlagen'!$D$15*'Input Kosten Anwendung'!$D38</f>
        <v>0</v>
      </c>
      <c r="F38" s="214">
        <f>'Annahmen u Setzungen Grundlagen'!$D$17*'Input Kosten Anwendung'!$D38</f>
        <v>0</v>
      </c>
    </row>
    <row r="39" spans="3:6" s="121" customFormat="1" ht="13.5" hidden="1" thickBot="1" x14ac:dyDescent="0.35">
      <c r="C39" s="121" t="e">
        <f>IF(C38&lt;#REF!,C38+1,"")</f>
        <v>#REF!</v>
      </c>
      <c r="D39" s="89"/>
      <c r="E39" s="214">
        <f>'Annahmen u Setzungen Grundlagen'!$D$15*'Input Kosten Anwendung'!$D39</f>
        <v>0</v>
      </c>
      <c r="F39" s="214">
        <f>'Annahmen u Setzungen Grundlagen'!$D$17*'Input Kosten Anwendung'!$D39</f>
        <v>0</v>
      </c>
    </row>
    <row r="40" spans="3:6" s="121" customFormat="1" ht="13.5" hidden="1" thickBot="1" x14ac:dyDescent="0.35">
      <c r="C40" s="121" t="e">
        <f>IF(C39&lt;#REF!,C39+1,"")</f>
        <v>#REF!</v>
      </c>
      <c r="D40" s="89"/>
      <c r="E40" s="214">
        <f>'Annahmen u Setzungen Grundlagen'!$D$15*'Input Kosten Anwendung'!$D40</f>
        <v>0</v>
      </c>
      <c r="F40" s="214">
        <f>'Annahmen u Setzungen Grundlagen'!$D$17*'Input Kosten Anwendung'!$D40</f>
        <v>0</v>
      </c>
    </row>
    <row r="41" spans="3:6" s="121" customFormat="1" ht="13.5" hidden="1" thickBot="1" x14ac:dyDescent="0.35">
      <c r="C41" s="121" t="e">
        <f>IF(C40&lt;#REF!,C40+1,"")</f>
        <v>#REF!</v>
      </c>
      <c r="D41" s="215"/>
      <c r="E41" s="214">
        <f>'Annahmen u Setzungen Grundlagen'!$D$15*'Input Kosten Anwendung'!$D41</f>
        <v>0</v>
      </c>
      <c r="F41" s="214">
        <f>'Annahmen u Setzungen Grundlagen'!$D$17*'Input Kosten Anwendung'!$D41</f>
        <v>0</v>
      </c>
    </row>
    <row r="42" spans="3:6" ht="13" thickBot="1" x14ac:dyDescent="0.3">
      <c r="D42" s="216"/>
    </row>
  </sheetData>
  <sheetProtection selectLockedCells="1"/>
  <autoFilter ref="C11:C41">
    <filterColumn colId="0">
      <customFilters and="1">
        <customFilter operator="notEqual" val=" "/>
      </customFilters>
    </filterColumn>
  </autoFilter>
  <mergeCells count="1">
    <mergeCell ref="E5:K5"/>
  </mergeCells>
  <pageMargins left="0.78740157499999996" right="0.78740157499999996" top="0.984251969" bottom="0.984251969" header="0.4921259845" footer="0.4921259845"/>
  <pageSetup paperSize="9" scale="91" orientation="landscape" r:id="rId1"/>
  <headerFooter alignWithMargins="0">
    <oddFooter>&amp;L&amp;F&amp;A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filterMode="1">
    <tabColor rgb="FFFFC000"/>
  </sheetPr>
  <dimension ref="A3:P191"/>
  <sheetViews>
    <sheetView zoomScale="90" zoomScaleNormal="100" workbookViewId="0">
      <pane ySplit="5" topLeftCell="A6" activePane="bottomLeft" state="frozen"/>
      <selection activeCell="F33" sqref="F33"/>
      <selection pane="bottomLeft" activeCell="K3" sqref="K3"/>
    </sheetView>
  </sheetViews>
  <sheetFormatPr baseColWidth="10" defaultColWidth="11.453125" defaultRowHeight="12.5" x14ac:dyDescent="0.25"/>
  <cols>
    <col min="1" max="1" width="9.54296875" style="1" customWidth="1"/>
    <col min="2" max="2" width="4.81640625" style="1" customWidth="1"/>
    <col min="3" max="3" width="5.7265625" style="1" customWidth="1"/>
    <col min="4" max="4" width="11.81640625" style="1" bestFit="1" customWidth="1"/>
    <col min="5" max="5" width="13.453125" style="1" customWidth="1"/>
    <col min="6" max="6" width="14.453125" style="1" bestFit="1" customWidth="1"/>
    <col min="7" max="7" width="11.54296875" style="1" bestFit="1" customWidth="1"/>
    <col min="8" max="8" width="14.453125" style="1" bestFit="1" customWidth="1"/>
    <col min="9" max="9" width="11.54296875" style="1" bestFit="1" customWidth="1"/>
    <col min="10" max="10" width="14.7265625" style="1" bestFit="1" customWidth="1"/>
    <col min="11" max="11" width="11.54296875" style="1" bestFit="1" customWidth="1"/>
    <col min="12" max="12" width="14.453125" style="1" bestFit="1" customWidth="1"/>
    <col min="13" max="13" width="14.1796875" style="1" customWidth="1"/>
    <col min="14" max="14" width="4" style="1" customWidth="1"/>
    <col min="15" max="16384" width="11.453125" style="1"/>
  </cols>
  <sheetData>
    <row r="3" spans="1:13" x14ac:dyDescent="0.25">
      <c r="K3" s="1" t="str">
        <f>'Input Kosten Anwendung'!K3</f>
        <v>Anwendung</v>
      </c>
    </row>
    <row r="4" spans="1:13" ht="22.5" x14ac:dyDescent="0.45">
      <c r="E4" s="2" t="s">
        <v>407</v>
      </c>
    </row>
    <row r="5" spans="1:13" x14ac:dyDescent="0.25">
      <c r="E5" s="393">
        <f>Projektbezeichnung</f>
        <v>0</v>
      </c>
      <c r="F5" s="393"/>
      <c r="G5" s="393"/>
      <c r="H5" s="393"/>
      <c r="I5" s="393"/>
      <c r="J5" s="393"/>
      <c r="K5" s="393"/>
    </row>
    <row r="6" spans="1:13" x14ac:dyDescent="0.25">
      <c r="A6" s="3"/>
    </row>
    <row r="8" spans="1:13" ht="13.5" thickBot="1" x14ac:dyDescent="0.35">
      <c r="C8" s="5" t="s">
        <v>263</v>
      </c>
      <c r="D8" s="6"/>
      <c r="E8" s="6"/>
      <c r="F8" s="6"/>
      <c r="G8" s="6"/>
      <c r="H8" s="6"/>
      <c r="I8" s="6"/>
      <c r="J8" s="6"/>
      <c r="K8" s="6"/>
      <c r="L8" s="6"/>
      <c r="M8" s="6"/>
    </row>
    <row r="9" spans="1:13" ht="13" x14ac:dyDescent="0.3">
      <c r="A9" s="3"/>
      <c r="C9" s="80"/>
      <c r="D9" s="18"/>
      <c r="E9" s="18"/>
      <c r="F9" s="18"/>
      <c r="G9" s="18"/>
      <c r="H9" s="18"/>
      <c r="I9" s="18"/>
      <c r="J9" s="18"/>
      <c r="K9" s="18"/>
      <c r="L9" s="18"/>
      <c r="M9" s="18"/>
    </row>
    <row r="10" spans="1:13" ht="13" x14ac:dyDescent="0.3">
      <c r="C10" s="80" t="s">
        <v>264</v>
      </c>
      <c r="D10" s="18"/>
      <c r="E10" s="18"/>
      <c r="F10" s="18"/>
      <c r="G10" s="18"/>
      <c r="H10" s="18"/>
      <c r="I10" s="18"/>
      <c r="J10" s="18"/>
      <c r="K10" s="18"/>
      <c r="L10" s="18"/>
      <c r="M10" s="18"/>
    </row>
    <row r="11" spans="1:13" ht="13" x14ac:dyDescent="0.3">
      <c r="C11" s="80"/>
      <c r="D11" s="18" t="s">
        <v>265</v>
      </c>
      <c r="E11" s="18"/>
      <c r="F11" s="18"/>
      <c r="G11" s="18"/>
      <c r="H11" s="90"/>
      <c r="I11" s="18"/>
      <c r="J11" s="18"/>
      <c r="K11" s="18"/>
      <c r="L11" s="18"/>
      <c r="M11" s="18"/>
    </row>
    <row r="12" spans="1:13" ht="13" x14ac:dyDescent="0.3">
      <c r="C12" s="80"/>
      <c r="D12" s="18" t="s">
        <v>266</v>
      </c>
      <c r="E12" s="18"/>
      <c r="F12" s="18"/>
      <c r="G12" s="18"/>
      <c r="H12" s="90"/>
      <c r="I12" s="18"/>
      <c r="J12" s="18"/>
      <c r="K12" s="18"/>
      <c r="L12" s="18"/>
      <c r="M12" s="18"/>
    </row>
    <row r="13" spans="1:13" ht="13" x14ac:dyDescent="0.3">
      <c r="C13" s="80"/>
      <c r="D13" s="18" t="s">
        <v>267</v>
      </c>
      <c r="E13" s="18"/>
      <c r="F13" s="18"/>
      <c r="G13" s="18"/>
      <c r="H13" s="90"/>
      <c r="I13" s="18"/>
      <c r="J13" s="18"/>
      <c r="K13" s="18"/>
      <c r="L13" s="18"/>
      <c r="M13" s="18"/>
    </row>
    <row r="14" spans="1:13" ht="13" x14ac:dyDescent="0.3">
      <c r="C14" s="80"/>
      <c r="D14" s="18"/>
      <c r="E14" s="18"/>
      <c r="F14" s="18"/>
      <c r="G14" s="18"/>
      <c r="H14" s="18"/>
      <c r="I14" s="18"/>
      <c r="J14" s="18"/>
      <c r="K14" s="18"/>
      <c r="L14" s="18"/>
      <c r="M14" s="18"/>
    </row>
    <row r="15" spans="1:13" ht="13.5" customHeight="1" x14ac:dyDescent="0.3">
      <c r="C15" s="90"/>
      <c r="D15" s="18"/>
      <c r="E15" s="18"/>
      <c r="F15" s="18"/>
      <c r="G15" s="18"/>
      <c r="H15" s="18"/>
      <c r="I15" s="18"/>
      <c r="J15" s="18"/>
      <c r="K15" s="18"/>
      <c r="L15" s="18"/>
      <c r="M15" s="18"/>
    </row>
    <row r="16" spans="1:13" ht="56.25" customHeight="1" x14ac:dyDescent="0.25">
      <c r="D16" s="91" t="s">
        <v>268</v>
      </c>
      <c r="E16" s="394" t="s">
        <v>269</v>
      </c>
      <c r="F16" s="395"/>
      <c r="G16" s="394" t="s">
        <v>270</v>
      </c>
      <c r="H16" s="395"/>
      <c r="I16" s="394" t="s">
        <v>271</v>
      </c>
      <c r="J16" s="395"/>
      <c r="K16" s="394" t="s">
        <v>272</v>
      </c>
      <c r="L16" s="395"/>
      <c r="M16" s="91" t="s">
        <v>408</v>
      </c>
    </row>
    <row r="17" spans="3:13" ht="13" thickBot="1" x14ac:dyDescent="0.3">
      <c r="D17" s="91" t="s">
        <v>274</v>
      </c>
      <c r="E17" s="91" t="s">
        <v>275</v>
      </c>
      <c r="F17" s="91" t="s">
        <v>274</v>
      </c>
      <c r="G17" s="91" t="s">
        <v>275</v>
      </c>
      <c r="H17" s="91" t="s">
        <v>274</v>
      </c>
      <c r="I17" s="91" t="s">
        <v>275</v>
      </c>
      <c r="J17" s="91" t="s">
        <v>274</v>
      </c>
      <c r="K17" s="91" t="s">
        <v>275</v>
      </c>
      <c r="L17" s="91" t="s">
        <v>274</v>
      </c>
      <c r="M17" s="91"/>
    </row>
    <row r="18" spans="3:13" s="121" customFormat="1" ht="12.75" hidden="1" customHeight="1" x14ac:dyDescent="0.25">
      <c r="D18" s="217" t="s">
        <v>274</v>
      </c>
      <c r="E18" s="217" t="s">
        <v>275</v>
      </c>
      <c r="F18" s="218" t="s">
        <v>274</v>
      </c>
      <c r="G18" s="217" t="s">
        <v>275</v>
      </c>
      <c r="H18" s="218" t="s">
        <v>274</v>
      </c>
      <c r="I18" s="217" t="s">
        <v>275</v>
      </c>
      <c r="J18" s="218" t="s">
        <v>274</v>
      </c>
      <c r="K18" s="217" t="s">
        <v>275</v>
      </c>
      <c r="L18" s="218" t="s">
        <v>274</v>
      </c>
      <c r="M18" s="218"/>
    </row>
    <row r="19" spans="3:13" ht="13" x14ac:dyDescent="0.3">
      <c r="C19" s="1">
        <f>Anfangsjahr</f>
        <v>2025</v>
      </c>
      <c r="D19" s="93"/>
      <c r="E19" s="219">
        <f>'Annahmen u Setzungen Anwendung'!D159</f>
        <v>0.65</v>
      </c>
      <c r="F19" s="220">
        <f t="shared" ref="F19:F43" si="0">E19*D19</f>
        <v>0</v>
      </c>
      <c r="G19" s="221">
        <v>0.35</v>
      </c>
      <c r="H19" s="220">
        <f t="shared" ref="H19:H43" si="1">G19*D19</f>
        <v>0</v>
      </c>
      <c r="I19" s="222">
        <f>('Annahmen u Setzungen Anwendung'!D161/('Annahmen u Setzungen Anwendung'!D161 + 'Annahmen u Setzungen Anwendung'!D163))* G19</f>
        <v>0.24499999999999997</v>
      </c>
      <c r="J19" s="220">
        <f t="shared" ref="J19:J43" si="2">I19*D19</f>
        <v>0</v>
      </c>
      <c r="K19" s="222">
        <f>('Annahmen u Setzungen Anwendung'!D163/('Annahmen u Setzungen Anwendung'!D161 + 'Annahmen u Setzungen Anwendung'!D163))* G19</f>
        <v>0.105</v>
      </c>
      <c r="L19" s="223">
        <f t="shared" ref="L19:L43" si="3">K19*D19</f>
        <v>0</v>
      </c>
      <c r="M19" s="98">
        <f>IF(OR(NOT(SUM(K19,I19,E19)=1),NOT(SUM(K19,I19,E19)=1)),"ungleich 100%",SUM(E19,G19))</f>
        <v>1</v>
      </c>
    </row>
    <row r="20" spans="3:13" ht="13" x14ac:dyDescent="0.3">
      <c r="C20" s="1">
        <f>C19+1</f>
        <v>2026</v>
      </c>
      <c r="D20" s="99"/>
      <c r="E20" s="224">
        <f>'Annahmen u Setzungen Anwendung'!D159</f>
        <v>0.65</v>
      </c>
      <c r="F20" s="220">
        <f t="shared" si="0"/>
        <v>0</v>
      </c>
      <c r="G20" s="225">
        <f>1-('Annahmen u Setzungen Anwendung'!D159)</f>
        <v>0.35</v>
      </c>
      <c r="H20" s="220">
        <f t="shared" si="1"/>
        <v>0</v>
      </c>
      <c r="I20" s="226">
        <f>('Annahmen u Setzungen Anwendung'!D161/('Annahmen u Setzungen Anwendung'!D161 + 'Annahmen u Setzungen Anwendung'!D163))* G20</f>
        <v>0.24499999999999997</v>
      </c>
      <c r="J20" s="220">
        <f t="shared" si="2"/>
        <v>0</v>
      </c>
      <c r="K20" s="226">
        <f>('Annahmen u Setzungen Anwendung'!D163/('Annahmen u Setzungen Anwendung'!D161 + 'Annahmen u Setzungen Anwendung'!D163))* G20</f>
        <v>0.105</v>
      </c>
      <c r="L20" s="223">
        <f t="shared" si="3"/>
        <v>0</v>
      </c>
      <c r="M20" s="98">
        <f t="shared" ref="M20:M43" si="4">IF(OR(NOT(SUM(K20,I20,E20)=1),NOT(SUM(K20,I20,E20)=1)),"ungleich 100%",SUM(E20,G20))</f>
        <v>1</v>
      </c>
    </row>
    <row r="21" spans="3:13" ht="13" x14ac:dyDescent="0.3">
      <c r="C21" s="1">
        <f t="shared" ref="C21:C43" si="5">C20+1</f>
        <v>2027</v>
      </c>
      <c r="D21" s="99"/>
      <c r="E21" s="224">
        <f>'Annahmen u Setzungen Anwendung'!D159</f>
        <v>0.65</v>
      </c>
      <c r="F21" s="220">
        <f t="shared" si="0"/>
        <v>0</v>
      </c>
      <c r="G21" s="225">
        <f>1-('Annahmen u Setzungen Anwendung'!D159)</f>
        <v>0.35</v>
      </c>
      <c r="H21" s="220">
        <f t="shared" si="1"/>
        <v>0</v>
      </c>
      <c r="I21" s="226">
        <f>('Annahmen u Setzungen Anwendung'!D161/('Annahmen u Setzungen Anwendung'!D161 + 'Annahmen u Setzungen Anwendung'!D163))* G21</f>
        <v>0.24499999999999997</v>
      </c>
      <c r="J21" s="220">
        <f t="shared" si="2"/>
        <v>0</v>
      </c>
      <c r="K21" s="226">
        <f>('Annahmen u Setzungen Anwendung'!D163/('Annahmen u Setzungen Anwendung'!D161 + 'Annahmen u Setzungen Anwendung'!D163))* G21</f>
        <v>0.105</v>
      </c>
      <c r="L21" s="223">
        <f t="shared" si="3"/>
        <v>0</v>
      </c>
      <c r="M21" s="98">
        <f t="shared" si="4"/>
        <v>1</v>
      </c>
    </row>
    <row r="22" spans="3:13" ht="13" x14ac:dyDescent="0.3">
      <c r="C22" s="1">
        <f t="shared" si="5"/>
        <v>2028</v>
      </c>
      <c r="D22" s="99"/>
      <c r="E22" s="224">
        <f>'Annahmen u Setzungen Anwendung'!D159</f>
        <v>0.65</v>
      </c>
      <c r="F22" s="220">
        <f t="shared" si="0"/>
        <v>0</v>
      </c>
      <c r="G22" s="225">
        <f>1-('Annahmen u Setzungen Anwendung'!D159)</f>
        <v>0.35</v>
      </c>
      <c r="H22" s="220">
        <f t="shared" si="1"/>
        <v>0</v>
      </c>
      <c r="I22" s="226">
        <f>('Annahmen u Setzungen Anwendung'!D161/('Annahmen u Setzungen Anwendung'!D161 + 'Annahmen u Setzungen Anwendung'!D163))* G22</f>
        <v>0.24499999999999997</v>
      </c>
      <c r="J22" s="220">
        <f t="shared" si="2"/>
        <v>0</v>
      </c>
      <c r="K22" s="226">
        <f>('Annahmen u Setzungen Anwendung'!D163/('Annahmen u Setzungen Anwendung'!D161 + 'Annahmen u Setzungen Anwendung'!D163))* G22</f>
        <v>0.105</v>
      </c>
      <c r="L22" s="223">
        <f t="shared" si="3"/>
        <v>0</v>
      </c>
      <c r="M22" s="98">
        <f t="shared" si="4"/>
        <v>1</v>
      </c>
    </row>
    <row r="23" spans="3:13" ht="13" x14ac:dyDescent="0.3">
      <c r="C23" s="1">
        <f t="shared" si="5"/>
        <v>2029</v>
      </c>
      <c r="D23" s="99"/>
      <c r="E23" s="224">
        <f>'Annahmen u Setzungen Anwendung'!D159</f>
        <v>0.65</v>
      </c>
      <c r="F23" s="220">
        <f t="shared" si="0"/>
        <v>0</v>
      </c>
      <c r="G23" s="225">
        <f>1-('Annahmen u Setzungen Anwendung'!D159)</f>
        <v>0.35</v>
      </c>
      <c r="H23" s="220">
        <f t="shared" si="1"/>
        <v>0</v>
      </c>
      <c r="I23" s="226">
        <f>('Annahmen u Setzungen Anwendung'!D161/('Annahmen u Setzungen Anwendung'!D161 + 'Annahmen u Setzungen Anwendung'!D163))* G23</f>
        <v>0.24499999999999997</v>
      </c>
      <c r="J23" s="220">
        <f t="shared" si="2"/>
        <v>0</v>
      </c>
      <c r="K23" s="226">
        <f>('Annahmen u Setzungen Anwendung'!D163/('Annahmen u Setzungen Anwendung'!D161 + 'Annahmen u Setzungen Anwendung'!D163))* G23</f>
        <v>0.105</v>
      </c>
      <c r="L23" s="223">
        <f t="shared" si="3"/>
        <v>0</v>
      </c>
      <c r="M23" s="98">
        <f t="shared" si="4"/>
        <v>1</v>
      </c>
    </row>
    <row r="24" spans="3:13" ht="13" x14ac:dyDescent="0.3">
      <c r="C24" s="1">
        <f t="shared" si="5"/>
        <v>2030</v>
      </c>
      <c r="D24" s="99"/>
      <c r="E24" s="224">
        <f>'Annahmen u Setzungen Anwendung'!D159</f>
        <v>0.65</v>
      </c>
      <c r="F24" s="220">
        <f t="shared" si="0"/>
        <v>0</v>
      </c>
      <c r="G24" s="225">
        <f>1-('Annahmen u Setzungen Anwendung'!D159)</f>
        <v>0.35</v>
      </c>
      <c r="H24" s="220">
        <f t="shared" si="1"/>
        <v>0</v>
      </c>
      <c r="I24" s="226">
        <f>('Annahmen u Setzungen Anwendung'!D161/('Annahmen u Setzungen Anwendung'!D161 + 'Annahmen u Setzungen Anwendung'!D163))* G24</f>
        <v>0.24499999999999997</v>
      </c>
      <c r="J24" s="220">
        <f t="shared" si="2"/>
        <v>0</v>
      </c>
      <c r="K24" s="226">
        <f>('Annahmen u Setzungen Anwendung'!D163/('Annahmen u Setzungen Anwendung'!D161 + 'Annahmen u Setzungen Anwendung'!D163))* G24</f>
        <v>0.105</v>
      </c>
      <c r="L24" s="223">
        <f t="shared" si="3"/>
        <v>0</v>
      </c>
      <c r="M24" s="98">
        <f t="shared" si="4"/>
        <v>1</v>
      </c>
    </row>
    <row r="25" spans="3:13" ht="13" x14ac:dyDescent="0.3">
      <c r="C25" s="1">
        <f t="shared" si="5"/>
        <v>2031</v>
      </c>
      <c r="D25" s="99"/>
      <c r="E25" s="224">
        <f>'Annahmen u Setzungen Anwendung'!D159</f>
        <v>0.65</v>
      </c>
      <c r="F25" s="220">
        <f t="shared" si="0"/>
        <v>0</v>
      </c>
      <c r="G25" s="225">
        <f>1-('Annahmen u Setzungen Anwendung'!D159)</f>
        <v>0.35</v>
      </c>
      <c r="H25" s="220">
        <f t="shared" si="1"/>
        <v>0</v>
      </c>
      <c r="I25" s="226">
        <f>('Annahmen u Setzungen Anwendung'!D161/('Annahmen u Setzungen Anwendung'!D161 + 'Annahmen u Setzungen Anwendung'!D163))* G25</f>
        <v>0.24499999999999997</v>
      </c>
      <c r="J25" s="220">
        <f t="shared" si="2"/>
        <v>0</v>
      </c>
      <c r="K25" s="226">
        <f>('Annahmen u Setzungen Anwendung'!D163/('Annahmen u Setzungen Anwendung'!D161 + 'Annahmen u Setzungen Anwendung'!D163))* G25</f>
        <v>0.105</v>
      </c>
      <c r="L25" s="223">
        <f t="shared" si="3"/>
        <v>0</v>
      </c>
      <c r="M25" s="98">
        <f t="shared" si="4"/>
        <v>1</v>
      </c>
    </row>
    <row r="26" spans="3:13" ht="13" x14ac:dyDescent="0.3">
      <c r="C26" s="1">
        <f t="shared" si="5"/>
        <v>2032</v>
      </c>
      <c r="D26" s="99"/>
      <c r="E26" s="224">
        <f>'Annahmen u Setzungen Anwendung'!D159</f>
        <v>0.65</v>
      </c>
      <c r="F26" s="220">
        <f t="shared" si="0"/>
        <v>0</v>
      </c>
      <c r="G26" s="225">
        <f>1-('Annahmen u Setzungen Anwendung'!D159)</f>
        <v>0.35</v>
      </c>
      <c r="H26" s="220">
        <f t="shared" si="1"/>
        <v>0</v>
      </c>
      <c r="I26" s="226">
        <f>('Annahmen u Setzungen Anwendung'!D161/('Annahmen u Setzungen Anwendung'!D161 + 'Annahmen u Setzungen Anwendung'!D163))* G26</f>
        <v>0.24499999999999997</v>
      </c>
      <c r="J26" s="220">
        <f t="shared" si="2"/>
        <v>0</v>
      </c>
      <c r="K26" s="226">
        <f>('Annahmen u Setzungen Anwendung'!D163/('Annahmen u Setzungen Anwendung'!D161 + 'Annahmen u Setzungen Anwendung'!D163))* G26</f>
        <v>0.105</v>
      </c>
      <c r="L26" s="223">
        <f t="shared" si="3"/>
        <v>0</v>
      </c>
      <c r="M26" s="98">
        <f t="shared" si="4"/>
        <v>1</v>
      </c>
    </row>
    <row r="27" spans="3:13" ht="13" x14ac:dyDescent="0.3">
      <c r="C27" s="1">
        <f t="shared" si="5"/>
        <v>2033</v>
      </c>
      <c r="D27" s="99"/>
      <c r="E27" s="224">
        <f>'Annahmen u Setzungen Anwendung'!D159</f>
        <v>0.65</v>
      </c>
      <c r="F27" s="220">
        <f t="shared" si="0"/>
        <v>0</v>
      </c>
      <c r="G27" s="225">
        <f>1-('Annahmen u Setzungen Anwendung'!D159)</f>
        <v>0.35</v>
      </c>
      <c r="H27" s="220">
        <f t="shared" si="1"/>
        <v>0</v>
      </c>
      <c r="I27" s="226">
        <f>('Annahmen u Setzungen Anwendung'!D161/('Annahmen u Setzungen Anwendung'!D161 + 'Annahmen u Setzungen Anwendung'!D163))* G27</f>
        <v>0.24499999999999997</v>
      </c>
      <c r="J27" s="220">
        <f t="shared" si="2"/>
        <v>0</v>
      </c>
      <c r="K27" s="226">
        <f>('Annahmen u Setzungen Anwendung'!D163/('Annahmen u Setzungen Anwendung'!D161 + 'Annahmen u Setzungen Anwendung'!D163))* G27</f>
        <v>0.105</v>
      </c>
      <c r="L27" s="223">
        <f t="shared" si="3"/>
        <v>0</v>
      </c>
      <c r="M27" s="98">
        <f>IF(OR(NOT(SUM(K27,I27,E27)=1),NOT(SUM(K27,I27,E27)=1)),"ungleich 100%",SUM(E27,G27))</f>
        <v>1</v>
      </c>
    </row>
    <row r="28" spans="3:13" ht="13" x14ac:dyDescent="0.3">
      <c r="C28" s="1">
        <f t="shared" si="5"/>
        <v>2034</v>
      </c>
      <c r="D28" s="99"/>
      <c r="E28" s="224">
        <f>'Annahmen u Setzungen Anwendung'!D159</f>
        <v>0.65</v>
      </c>
      <c r="F28" s="220">
        <f t="shared" si="0"/>
        <v>0</v>
      </c>
      <c r="G28" s="225">
        <f>1-('Annahmen u Setzungen Anwendung'!D159)</f>
        <v>0.35</v>
      </c>
      <c r="H28" s="220">
        <f t="shared" si="1"/>
        <v>0</v>
      </c>
      <c r="I28" s="226">
        <f>('Annahmen u Setzungen Anwendung'!D161/('Annahmen u Setzungen Anwendung'!D161 + 'Annahmen u Setzungen Anwendung'!D163))* G28</f>
        <v>0.24499999999999997</v>
      </c>
      <c r="J28" s="220">
        <f t="shared" si="2"/>
        <v>0</v>
      </c>
      <c r="K28" s="226">
        <f>('Annahmen u Setzungen Anwendung'!D163/('Annahmen u Setzungen Anwendung'!D161 + 'Annahmen u Setzungen Anwendung'!D163))* G28</f>
        <v>0.105</v>
      </c>
      <c r="L28" s="223">
        <f t="shared" si="3"/>
        <v>0</v>
      </c>
      <c r="M28" s="98">
        <f t="shared" si="4"/>
        <v>1</v>
      </c>
    </row>
    <row r="29" spans="3:13" ht="13" x14ac:dyDescent="0.3">
      <c r="C29" s="1">
        <f t="shared" si="5"/>
        <v>2035</v>
      </c>
      <c r="D29" s="99"/>
      <c r="E29" s="224">
        <f>'Annahmen u Setzungen Anwendung'!D159</f>
        <v>0.65</v>
      </c>
      <c r="F29" s="220">
        <f t="shared" si="0"/>
        <v>0</v>
      </c>
      <c r="G29" s="225">
        <f>1-('Annahmen u Setzungen Anwendung'!D159)</f>
        <v>0.35</v>
      </c>
      <c r="H29" s="220">
        <f t="shared" si="1"/>
        <v>0</v>
      </c>
      <c r="I29" s="226">
        <f>('Annahmen u Setzungen Anwendung'!D161/('Annahmen u Setzungen Anwendung'!D161 + 'Annahmen u Setzungen Anwendung'!D163))* G29</f>
        <v>0.24499999999999997</v>
      </c>
      <c r="J29" s="220">
        <f t="shared" si="2"/>
        <v>0</v>
      </c>
      <c r="K29" s="226">
        <f>('Annahmen u Setzungen Anwendung'!D163/('Annahmen u Setzungen Anwendung'!D161 + 'Annahmen u Setzungen Anwendung'!D163))* G29</f>
        <v>0.105</v>
      </c>
      <c r="L29" s="223">
        <f t="shared" si="3"/>
        <v>0</v>
      </c>
      <c r="M29" s="98">
        <f t="shared" si="4"/>
        <v>1</v>
      </c>
    </row>
    <row r="30" spans="3:13" ht="13" x14ac:dyDescent="0.3">
      <c r="C30" s="1">
        <f t="shared" si="5"/>
        <v>2036</v>
      </c>
      <c r="D30" s="99"/>
      <c r="E30" s="224">
        <f>'Annahmen u Setzungen Anwendung'!D159</f>
        <v>0.65</v>
      </c>
      <c r="F30" s="220">
        <f t="shared" si="0"/>
        <v>0</v>
      </c>
      <c r="G30" s="225">
        <f>1-('Annahmen u Setzungen Anwendung'!D159)</f>
        <v>0.35</v>
      </c>
      <c r="H30" s="220">
        <f t="shared" si="1"/>
        <v>0</v>
      </c>
      <c r="I30" s="226">
        <f>('Annahmen u Setzungen Anwendung'!D161/('Annahmen u Setzungen Anwendung'!D161 + 'Annahmen u Setzungen Anwendung'!D163))* G30</f>
        <v>0.24499999999999997</v>
      </c>
      <c r="J30" s="220">
        <f t="shared" si="2"/>
        <v>0</v>
      </c>
      <c r="K30" s="226">
        <f>('Annahmen u Setzungen Anwendung'!D163/('Annahmen u Setzungen Anwendung'!D161 + 'Annahmen u Setzungen Anwendung'!D163))* G30</f>
        <v>0.105</v>
      </c>
      <c r="L30" s="223">
        <f t="shared" si="3"/>
        <v>0</v>
      </c>
      <c r="M30" s="98">
        <f t="shared" si="4"/>
        <v>1</v>
      </c>
    </row>
    <row r="31" spans="3:13" ht="13" x14ac:dyDescent="0.3">
      <c r="C31" s="1">
        <f t="shared" si="5"/>
        <v>2037</v>
      </c>
      <c r="D31" s="99"/>
      <c r="E31" s="224">
        <f>'Annahmen u Setzungen Anwendung'!D159</f>
        <v>0.65</v>
      </c>
      <c r="F31" s="220">
        <f t="shared" si="0"/>
        <v>0</v>
      </c>
      <c r="G31" s="225">
        <f>1-('Annahmen u Setzungen Anwendung'!D159)</f>
        <v>0.35</v>
      </c>
      <c r="H31" s="220">
        <f t="shared" si="1"/>
        <v>0</v>
      </c>
      <c r="I31" s="226">
        <f>('Annahmen u Setzungen Anwendung'!D161/('Annahmen u Setzungen Anwendung'!D161 + 'Annahmen u Setzungen Anwendung'!D163))* G31</f>
        <v>0.24499999999999997</v>
      </c>
      <c r="J31" s="220">
        <f t="shared" si="2"/>
        <v>0</v>
      </c>
      <c r="K31" s="226">
        <f>('Annahmen u Setzungen Anwendung'!D163/('Annahmen u Setzungen Anwendung'!D161 + 'Annahmen u Setzungen Anwendung'!D163))* G31</f>
        <v>0.105</v>
      </c>
      <c r="L31" s="223">
        <f t="shared" si="3"/>
        <v>0</v>
      </c>
      <c r="M31" s="98">
        <f t="shared" si="4"/>
        <v>1</v>
      </c>
    </row>
    <row r="32" spans="3:13" ht="13" x14ac:dyDescent="0.3">
      <c r="C32" s="1">
        <f t="shared" si="5"/>
        <v>2038</v>
      </c>
      <c r="D32" s="99"/>
      <c r="E32" s="224">
        <f>'Annahmen u Setzungen Anwendung'!D159</f>
        <v>0.65</v>
      </c>
      <c r="F32" s="220">
        <f t="shared" si="0"/>
        <v>0</v>
      </c>
      <c r="G32" s="225">
        <f>1-('Annahmen u Setzungen Anwendung'!D159)</f>
        <v>0.35</v>
      </c>
      <c r="H32" s="220">
        <f t="shared" si="1"/>
        <v>0</v>
      </c>
      <c r="I32" s="226">
        <f>('Annahmen u Setzungen Anwendung'!D161/('Annahmen u Setzungen Anwendung'!D161 + 'Annahmen u Setzungen Anwendung'!D163))* G32</f>
        <v>0.24499999999999997</v>
      </c>
      <c r="J32" s="220">
        <f t="shared" si="2"/>
        <v>0</v>
      </c>
      <c r="K32" s="226">
        <f>('Annahmen u Setzungen Anwendung'!D163/('Annahmen u Setzungen Anwendung'!D161 + 'Annahmen u Setzungen Anwendung'!D163))* G32</f>
        <v>0.105</v>
      </c>
      <c r="L32" s="223">
        <f t="shared" si="3"/>
        <v>0</v>
      </c>
      <c r="M32" s="98">
        <f t="shared" si="4"/>
        <v>1</v>
      </c>
    </row>
    <row r="33" spans="1:13" ht="13" x14ac:dyDescent="0.3">
      <c r="C33" s="1">
        <f t="shared" si="5"/>
        <v>2039</v>
      </c>
      <c r="D33" s="99"/>
      <c r="E33" s="224">
        <f>'Annahmen u Setzungen Anwendung'!D159</f>
        <v>0.65</v>
      </c>
      <c r="F33" s="220">
        <f t="shared" si="0"/>
        <v>0</v>
      </c>
      <c r="G33" s="225">
        <f>1-('Annahmen u Setzungen Anwendung'!D159)</f>
        <v>0.35</v>
      </c>
      <c r="H33" s="220">
        <f t="shared" si="1"/>
        <v>0</v>
      </c>
      <c r="I33" s="226">
        <f>('Annahmen u Setzungen Anwendung'!D161/('Annahmen u Setzungen Anwendung'!D161 + 'Annahmen u Setzungen Anwendung'!D163))* G33</f>
        <v>0.24499999999999997</v>
      </c>
      <c r="J33" s="220">
        <f t="shared" si="2"/>
        <v>0</v>
      </c>
      <c r="K33" s="226">
        <f>('Annahmen u Setzungen Anwendung'!D163/('Annahmen u Setzungen Anwendung'!D161 + 'Annahmen u Setzungen Anwendung'!D163))* G33</f>
        <v>0.105</v>
      </c>
      <c r="L33" s="223">
        <f t="shared" si="3"/>
        <v>0</v>
      </c>
      <c r="M33" s="98">
        <f t="shared" si="4"/>
        <v>1</v>
      </c>
    </row>
    <row r="34" spans="1:13" ht="13" x14ac:dyDescent="0.3">
      <c r="C34" s="1">
        <f t="shared" si="5"/>
        <v>2040</v>
      </c>
      <c r="D34" s="99"/>
      <c r="E34" s="224">
        <f>'Annahmen u Setzungen Anwendung'!D159</f>
        <v>0.65</v>
      </c>
      <c r="F34" s="220">
        <f t="shared" si="0"/>
        <v>0</v>
      </c>
      <c r="G34" s="225">
        <f>1-('Annahmen u Setzungen Anwendung'!D159)</f>
        <v>0.35</v>
      </c>
      <c r="H34" s="220">
        <f t="shared" si="1"/>
        <v>0</v>
      </c>
      <c r="I34" s="226">
        <f>('Annahmen u Setzungen Anwendung'!D161/('Annahmen u Setzungen Anwendung'!D161 + 'Annahmen u Setzungen Anwendung'!D163))* G34</f>
        <v>0.24499999999999997</v>
      </c>
      <c r="J34" s="220">
        <f t="shared" si="2"/>
        <v>0</v>
      </c>
      <c r="K34" s="226">
        <f>('Annahmen u Setzungen Anwendung'!D163/('Annahmen u Setzungen Anwendung'!D161 + 'Annahmen u Setzungen Anwendung'!D163))* G34</f>
        <v>0.105</v>
      </c>
      <c r="L34" s="223">
        <f t="shared" si="3"/>
        <v>0</v>
      </c>
      <c r="M34" s="98">
        <f t="shared" si="4"/>
        <v>1</v>
      </c>
    </row>
    <row r="35" spans="1:13" ht="13" x14ac:dyDescent="0.3">
      <c r="C35" s="1">
        <f t="shared" si="5"/>
        <v>2041</v>
      </c>
      <c r="D35" s="99"/>
      <c r="E35" s="224">
        <f>'Annahmen u Setzungen Anwendung'!D159</f>
        <v>0.65</v>
      </c>
      <c r="F35" s="220">
        <f t="shared" si="0"/>
        <v>0</v>
      </c>
      <c r="G35" s="225">
        <f>1-('Annahmen u Setzungen Anwendung'!D159)</f>
        <v>0.35</v>
      </c>
      <c r="H35" s="220">
        <f t="shared" si="1"/>
        <v>0</v>
      </c>
      <c r="I35" s="226">
        <f>('Annahmen u Setzungen Anwendung'!D161/('Annahmen u Setzungen Anwendung'!D161 + 'Annahmen u Setzungen Anwendung'!D163))* G35</f>
        <v>0.24499999999999997</v>
      </c>
      <c r="J35" s="220">
        <f t="shared" si="2"/>
        <v>0</v>
      </c>
      <c r="K35" s="226">
        <f>('Annahmen u Setzungen Anwendung'!D163/('Annahmen u Setzungen Anwendung'!D161 + 'Annahmen u Setzungen Anwendung'!D163))* G35</f>
        <v>0.105</v>
      </c>
      <c r="L35" s="223">
        <f t="shared" si="3"/>
        <v>0</v>
      </c>
      <c r="M35" s="98">
        <f t="shared" si="4"/>
        <v>1</v>
      </c>
    </row>
    <row r="36" spans="1:13" ht="13" x14ac:dyDescent="0.3">
      <c r="C36" s="1">
        <f t="shared" si="5"/>
        <v>2042</v>
      </c>
      <c r="D36" s="99"/>
      <c r="E36" s="224">
        <f>'Annahmen u Setzungen Anwendung'!D159</f>
        <v>0.65</v>
      </c>
      <c r="F36" s="220">
        <f t="shared" si="0"/>
        <v>0</v>
      </c>
      <c r="G36" s="225">
        <f>1-('Annahmen u Setzungen Anwendung'!D159)</f>
        <v>0.35</v>
      </c>
      <c r="H36" s="220">
        <f t="shared" si="1"/>
        <v>0</v>
      </c>
      <c r="I36" s="226">
        <f>('Annahmen u Setzungen Anwendung'!D161/('Annahmen u Setzungen Anwendung'!D161 + 'Annahmen u Setzungen Anwendung'!D163))* G36</f>
        <v>0.24499999999999997</v>
      </c>
      <c r="J36" s="220">
        <f t="shared" si="2"/>
        <v>0</v>
      </c>
      <c r="K36" s="226">
        <f>('Annahmen u Setzungen Anwendung'!D163/('Annahmen u Setzungen Anwendung'!D161 + 'Annahmen u Setzungen Anwendung'!D163))* G36</f>
        <v>0.105</v>
      </c>
      <c r="L36" s="223">
        <f t="shared" si="3"/>
        <v>0</v>
      </c>
      <c r="M36" s="98">
        <f t="shared" si="4"/>
        <v>1</v>
      </c>
    </row>
    <row r="37" spans="1:13" ht="13" x14ac:dyDescent="0.3">
      <c r="C37" s="1">
        <f t="shared" si="5"/>
        <v>2043</v>
      </c>
      <c r="D37" s="99"/>
      <c r="E37" s="224">
        <f>'Annahmen u Setzungen Anwendung'!D159</f>
        <v>0.65</v>
      </c>
      <c r="F37" s="220">
        <f t="shared" si="0"/>
        <v>0</v>
      </c>
      <c r="G37" s="225">
        <f>1-('Annahmen u Setzungen Anwendung'!D159)</f>
        <v>0.35</v>
      </c>
      <c r="H37" s="220">
        <f t="shared" si="1"/>
        <v>0</v>
      </c>
      <c r="I37" s="226">
        <f>('Annahmen u Setzungen Anwendung'!D161/('Annahmen u Setzungen Anwendung'!D161 + 'Annahmen u Setzungen Anwendung'!D163))* G37</f>
        <v>0.24499999999999997</v>
      </c>
      <c r="J37" s="220">
        <f t="shared" si="2"/>
        <v>0</v>
      </c>
      <c r="K37" s="226">
        <f>('Annahmen u Setzungen Anwendung'!D163/('Annahmen u Setzungen Anwendung'!D161 + 'Annahmen u Setzungen Anwendung'!D163))* G37</f>
        <v>0.105</v>
      </c>
      <c r="L37" s="223">
        <f t="shared" si="3"/>
        <v>0</v>
      </c>
      <c r="M37" s="98">
        <f t="shared" si="4"/>
        <v>1</v>
      </c>
    </row>
    <row r="38" spans="1:13" ht="13" x14ac:dyDescent="0.3">
      <c r="C38" s="1">
        <f t="shared" si="5"/>
        <v>2044</v>
      </c>
      <c r="D38" s="99"/>
      <c r="E38" s="224">
        <f>'Annahmen u Setzungen Anwendung'!D159</f>
        <v>0.65</v>
      </c>
      <c r="F38" s="220">
        <f t="shared" si="0"/>
        <v>0</v>
      </c>
      <c r="G38" s="225">
        <f>1-('Annahmen u Setzungen Anwendung'!D159)</f>
        <v>0.35</v>
      </c>
      <c r="H38" s="220">
        <f t="shared" si="1"/>
        <v>0</v>
      </c>
      <c r="I38" s="226">
        <f>('Annahmen u Setzungen Anwendung'!D161/('Annahmen u Setzungen Anwendung'!D161 + 'Annahmen u Setzungen Anwendung'!D163))* G38</f>
        <v>0.24499999999999997</v>
      </c>
      <c r="J38" s="220">
        <f t="shared" si="2"/>
        <v>0</v>
      </c>
      <c r="K38" s="226">
        <f>('Annahmen u Setzungen Anwendung'!D163/('Annahmen u Setzungen Anwendung'!D161 + 'Annahmen u Setzungen Anwendung'!D163))* G38</f>
        <v>0.105</v>
      </c>
      <c r="L38" s="223">
        <f t="shared" si="3"/>
        <v>0</v>
      </c>
      <c r="M38" s="98">
        <f t="shared" si="4"/>
        <v>1</v>
      </c>
    </row>
    <row r="39" spans="1:13" ht="13" x14ac:dyDescent="0.3">
      <c r="C39" s="1">
        <f t="shared" si="5"/>
        <v>2045</v>
      </c>
      <c r="D39" s="99"/>
      <c r="E39" s="224">
        <f>'Annahmen u Setzungen Anwendung'!D159</f>
        <v>0.65</v>
      </c>
      <c r="F39" s="220">
        <f t="shared" si="0"/>
        <v>0</v>
      </c>
      <c r="G39" s="225">
        <f>1-('Annahmen u Setzungen Anwendung'!D159)</f>
        <v>0.35</v>
      </c>
      <c r="H39" s="220">
        <f t="shared" si="1"/>
        <v>0</v>
      </c>
      <c r="I39" s="226">
        <f>('Annahmen u Setzungen Anwendung'!D161/('Annahmen u Setzungen Anwendung'!D161 + 'Annahmen u Setzungen Anwendung'!D163))* G39</f>
        <v>0.24499999999999997</v>
      </c>
      <c r="J39" s="220">
        <f t="shared" si="2"/>
        <v>0</v>
      </c>
      <c r="K39" s="226">
        <f>('Annahmen u Setzungen Anwendung'!D163/('Annahmen u Setzungen Anwendung'!D161 + 'Annahmen u Setzungen Anwendung'!D163))* G39</f>
        <v>0.105</v>
      </c>
      <c r="L39" s="223">
        <f t="shared" si="3"/>
        <v>0</v>
      </c>
      <c r="M39" s="98">
        <f t="shared" si="4"/>
        <v>1</v>
      </c>
    </row>
    <row r="40" spans="1:13" ht="13" x14ac:dyDescent="0.3">
      <c r="C40" s="1">
        <f t="shared" si="5"/>
        <v>2046</v>
      </c>
      <c r="D40" s="99"/>
      <c r="E40" s="224">
        <f>'Annahmen u Setzungen Anwendung'!D159</f>
        <v>0.65</v>
      </c>
      <c r="F40" s="220">
        <f t="shared" si="0"/>
        <v>0</v>
      </c>
      <c r="G40" s="225">
        <f>1-('Annahmen u Setzungen Anwendung'!D159)</f>
        <v>0.35</v>
      </c>
      <c r="H40" s="220">
        <f t="shared" si="1"/>
        <v>0</v>
      </c>
      <c r="I40" s="226">
        <f>('Annahmen u Setzungen Anwendung'!D161/('Annahmen u Setzungen Anwendung'!D161 + 'Annahmen u Setzungen Anwendung'!D163))* G40</f>
        <v>0.24499999999999997</v>
      </c>
      <c r="J40" s="220">
        <f t="shared" si="2"/>
        <v>0</v>
      </c>
      <c r="K40" s="226">
        <f>('Annahmen u Setzungen Anwendung'!D163/('Annahmen u Setzungen Anwendung'!D161 + 'Annahmen u Setzungen Anwendung'!D163))* G40</f>
        <v>0.105</v>
      </c>
      <c r="L40" s="223">
        <f t="shared" si="3"/>
        <v>0</v>
      </c>
      <c r="M40" s="98">
        <f t="shared" si="4"/>
        <v>1</v>
      </c>
    </row>
    <row r="41" spans="1:13" ht="13" x14ac:dyDescent="0.3">
      <c r="C41" s="1">
        <f t="shared" si="5"/>
        <v>2047</v>
      </c>
      <c r="D41" s="99"/>
      <c r="E41" s="224">
        <f>'Annahmen u Setzungen Anwendung'!D159</f>
        <v>0.65</v>
      </c>
      <c r="F41" s="220">
        <f t="shared" si="0"/>
        <v>0</v>
      </c>
      <c r="G41" s="225">
        <f>1-('Annahmen u Setzungen Anwendung'!D159)</f>
        <v>0.35</v>
      </c>
      <c r="H41" s="220">
        <f t="shared" si="1"/>
        <v>0</v>
      </c>
      <c r="I41" s="226">
        <f>('Annahmen u Setzungen Anwendung'!D161/('Annahmen u Setzungen Anwendung'!D161 + 'Annahmen u Setzungen Anwendung'!D163))* G41</f>
        <v>0.24499999999999997</v>
      </c>
      <c r="J41" s="220">
        <f t="shared" si="2"/>
        <v>0</v>
      </c>
      <c r="K41" s="226">
        <f>('Annahmen u Setzungen Anwendung'!D163/('Annahmen u Setzungen Anwendung'!D161 + 'Annahmen u Setzungen Anwendung'!D163))* G41</f>
        <v>0.105</v>
      </c>
      <c r="L41" s="223">
        <f t="shared" si="3"/>
        <v>0</v>
      </c>
      <c r="M41" s="98">
        <f t="shared" si="4"/>
        <v>1</v>
      </c>
    </row>
    <row r="42" spans="1:13" ht="13" x14ac:dyDescent="0.3">
      <c r="C42" s="1">
        <f t="shared" si="5"/>
        <v>2048</v>
      </c>
      <c r="D42" s="99"/>
      <c r="E42" s="224">
        <f>'Annahmen u Setzungen Anwendung'!D159</f>
        <v>0.65</v>
      </c>
      <c r="F42" s="220">
        <f t="shared" si="0"/>
        <v>0</v>
      </c>
      <c r="G42" s="225">
        <f>1-('Annahmen u Setzungen Anwendung'!D159)</f>
        <v>0.35</v>
      </c>
      <c r="H42" s="220">
        <f t="shared" si="1"/>
        <v>0</v>
      </c>
      <c r="I42" s="226">
        <f>('Annahmen u Setzungen Anwendung'!D161/('Annahmen u Setzungen Anwendung'!D161 + 'Annahmen u Setzungen Anwendung'!D163))* G42</f>
        <v>0.24499999999999997</v>
      </c>
      <c r="J42" s="220">
        <f t="shared" si="2"/>
        <v>0</v>
      </c>
      <c r="K42" s="226">
        <f>('Annahmen u Setzungen Anwendung'!D163/('Annahmen u Setzungen Anwendung'!D161 + 'Annahmen u Setzungen Anwendung'!D163))* G42</f>
        <v>0.105</v>
      </c>
      <c r="L42" s="223">
        <f t="shared" si="3"/>
        <v>0</v>
      </c>
      <c r="M42" s="98">
        <f t="shared" si="4"/>
        <v>1</v>
      </c>
    </row>
    <row r="43" spans="1:13" ht="13.5" thickBot="1" x14ac:dyDescent="0.35">
      <c r="C43" s="1">
        <f t="shared" si="5"/>
        <v>2049</v>
      </c>
      <c r="D43" s="102"/>
      <c r="E43" s="227">
        <f>'Annahmen u Setzungen Anwendung'!D159</f>
        <v>0.65</v>
      </c>
      <c r="F43" s="220">
        <f t="shared" si="0"/>
        <v>0</v>
      </c>
      <c r="G43" s="228">
        <f>1-('Annahmen u Setzungen Anwendung'!D159)</f>
        <v>0.35</v>
      </c>
      <c r="H43" s="220">
        <f t="shared" si="1"/>
        <v>0</v>
      </c>
      <c r="I43" s="229">
        <f>('Annahmen u Setzungen Anwendung'!D161/('Annahmen u Setzungen Anwendung'!D161 + 'Annahmen u Setzungen Anwendung'!D163))* G43</f>
        <v>0.24499999999999997</v>
      </c>
      <c r="J43" s="220">
        <f t="shared" si="2"/>
        <v>0</v>
      </c>
      <c r="K43" s="229">
        <f>('Annahmen u Setzungen Anwendung'!D163/('Annahmen u Setzungen Anwendung'!D161 + 'Annahmen u Setzungen Anwendung'!D163))* G43</f>
        <v>0.105</v>
      </c>
      <c r="L43" s="223">
        <f t="shared" si="3"/>
        <v>0</v>
      </c>
      <c r="M43" s="98">
        <f t="shared" si="4"/>
        <v>1</v>
      </c>
    </row>
    <row r="47" spans="1:13" hidden="1" x14ac:dyDescent="0.25">
      <c r="A47" s="105" t="s">
        <v>276</v>
      </c>
    </row>
    <row r="48" spans="1:13" hidden="1" x14ac:dyDescent="0.25">
      <c r="A48" s="105" t="s">
        <v>276</v>
      </c>
    </row>
    <row r="49" spans="1:10" hidden="1" x14ac:dyDescent="0.25">
      <c r="A49" s="105" t="s">
        <v>276</v>
      </c>
    </row>
    <row r="50" spans="1:10" ht="50" hidden="1" x14ac:dyDescent="0.25">
      <c r="A50" s="105" t="s">
        <v>276</v>
      </c>
      <c r="D50" s="82" t="s">
        <v>277</v>
      </c>
      <c r="E50" s="82" t="s">
        <v>278</v>
      </c>
      <c r="F50" s="82" t="s">
        <v>279</v>
      </c>
      <c r="G50" s="230" t="s">
        <v>280</v>
      </c>
      <c r="H50" s="82" t="s">
        <v>271</v>
      </c>
      <c r="I50" s="1" t="s">
        <v>280</v>
      </c>
      <c r="J50" s="82" t="s">
        <v>281</v>
      </c>
    </row>
    <row r="51" spans="1:10" ht="13" hidden="1" x14ac:dyDescent="0.3">
      <c r="A51" s="105" t="s">
        <v>276</v>
      </c>
      <c r="C51" s="1" t="e">
        <f>#REF!</f>
        <v>#REF!</v>
      </c>
      <c r="D51" s="107">
        <f t="shared" ref="D51:D75" si="6">SUM(F51:J51)</f>
        <v>350000</v>
      </c>
      <c r="E51" s="98"/>
      <c r="F51" s="108"/>
      <c r="G51" s="98"/>
      <c r="H51" s="108">
        <v>175000</v>
      </c>
      <c r="I51" s="98"/>
      <c r="J51" s="108">
        <v>175000</v>
      </c>
    </row>
    <row r="52" spans="1:10" ht="13" hidden="1" x14ac:dyDescent="0.3">
      <c r="A52" s="105" t="s">
        <v>276</v>
      </c>
      <c r="C52" s="1" t="e">
        <f>IF(C51&lt;#REF!,C51+1,"")</f>
        <v>#REF!</v>
      </c>
      <c r="D52" s="107">
        <f t="shared" si="6"/>
        <v>325000</v>
      </c>
      <c r="E52" s="98"/>
      <c r="F52" s="108"/>
      <c r="G52" s="98"/>
      <c r="H52" s="108"/>
      <c r="I52" s="98"/>
      <c r="J52" s="108">
        <v>325000</v>
      </c>
    </row>
    <row r="53" spans="1:10" ht="13" hidden="1" x14ac:dyDescent="0.3">
      <c r="A53" s="105" t="s">
        <v>276</v>
      </c>
      <c r="C53" s="1" t="e">
        <f>IF(C52&lt;#REF!,C52+1,"")</f>
        <v>#REF!</v>
      </c>
      <c r="D53" s="107">
        <f t="shared" si="6"/>
        <v>550000</v>
      </c>
      <c r="E53" s="98"/>
      <c r="F53" s="108"/>
      <c r="G53" s="98"/>
      <c r="H53" s="108"/>
      <c r="I53" s="98"/>
      <c r="J53" s="108">
        <v>550000</v>
      </c>
    </row>
    <row r="54" spans="1:10" ht="13" hidden="1" x14ac:dyDescent="0.3">
      <c r="A54" s="105" t="s">
        <v>276</v>
      </c>
      <c r="C54" s="1" t="e">
        <f>IF(C53&lt;#REF!,C53+1,"")</f>
        <v>#REF!</v>
      </c>
      <c r="D54" s="107">
        <f t="shared" si="6"/>
        <v>652396.80000000005</v>
      </c>
      <c r="E54" s="98"/>
      <c r="F54" s="108"/>
      <c r="G54" s="98"/>
      <c r="H54" s="108"/>
      <c r="I54" s="98"/>
      <c r="J54" s="108">
        <v>652396.80000000005</v>
      </c>
    </row>
    <row r="55" spans="1:10" ht="13" hidden="1" x14ac:dyDescent="0.3">
      <c r="A55" s="105" t="s">
        <v>276</v>
      </c>
      <c r="C55" s="1" t="e">
        <f>IF(C54&lt;#REF!,C54+1,"")</f>
        <v>#REF!</v>
      </c>
      <c r="D55" s="107">
        <f t="shared" si="6"/>
        <v>947467.2</v>
      </c>
      <c r="E55" s="98"/>
      <c r="F55" s="108"/>
      <c r="G55" s="98"/>
      <c r="H55" s="108"/>
      <c r="I55" s="98"/>
      <c r="J55" s="108">
        <v>947467.2</v>
      </c>
    </row>
    <row r="56" spans="1:10" ht="13" hidden="1" x14ac:dyDescent="0.3">
      <c r="A56" s="105" t="s">
        <v>276</v>
      </c>
      <c r="C56" s="1" t="e">
        <f>IF(C55&lt;#REF!,C55+1,"")</f>
        <v>#REF!</v>
      </c>
      <c r="D56" s="107">
        <f t="shared" si="6"/>
        <v>1052843.1000000001</v>
      </c>
      <c r="E56" s="98"/>
      <c r="F56" s="108"/>
      <c r="G56" s="98"/>
      <c r="H56" s="108"/>
      <c r="I56" s="98"/>
      <c r="J56" s="108">
        <v>1052843.1000000001</v>
      </c>
    </row>
    <row r="57" spans="1:10" ht="13" hidden="1" x14ac:dyDescent="0.3">
      <c r="A57" s="105" t="s">
        <v>276</v>
      </c>
      <c r="C57" s="1" t="e">
        <f>IF(C56&lt;#REF!,C56+1,"")</f>
        <v>#REF!</v>
      </c>
      <c r="D57" s="107">
        <f t="shared" si="6"/>
        <v>1169819.6100000001</v>
      </c>
      <c r="E57" s="98"/>
      <c r="F57" s="108"/>
      <c r="G57" s="98"/>
      <c r="H57" s="108"/>
      <c r="I57" s="98"/>
      <c r="J57" s="108">
        <v>1169819.6100000001</v>
      </c>
    </row>
    <row r="58" spans="1:10" ht="13" hidden="1" x14ac:dyDescent="0.3">
      <c r="A58" s="105" t="s">
        <v>276</v>
      </c>
      <c r="C58" s="1" t="e">
        <f>IF(C57&lt;#REF!,C57+1,"")</f>
        <v>#REF!</v>
      </c>
      <c r="D58" s="107">
        <f t="shared" si="6"/>
        <v>1286801.9910000004</v>
      </c>
      <c r="E58" s="98"/>
      <c r="F58" s="108"/>
      <c r="G58" s="98"/>
      <c r="H58" s="108"/>
      <c r="I58" s="98"/>
      <c r="J58" s="108">
        <v>1286801.9910000004</v>
      </c>
    </row>
    <row r="59" spans="1:10" ht="13" hidden="1" x14ac:dyDescent="0.3">
      <c r="A59" s="105" t="s">
        <v>276</v>
      </c>
      <c r="C59" s="1" t="e">
        <f>IF(C58&lt;#REF!,C58+1,"")</f>
        <v>#REF!</v>
      </c>
      <c r="D59" s="107">
        <f t="shared" si="6"/>
        <v>1415482.1901000005</v>
      </c>
      <c r="E59" s="98"/>
      <c r="F59" s="108"/>
      <c r="G59" s="98"/>
      <c r="H59" s="108"/>
      <c r="I59" s="98"/>
      <c r="J59" s="108">
        <v>1415482.1901000005</v>
      </c>
    </row>
    <row r="60" spans="1:10" ht="13" hidden="1" x14ac:dyDescent="0.3">
      <c r="A60" s="105" t="s">
        <v>276</v>
      </c>
      <c r="C60" s="1" t="e">
        <f>IF(C59&lt;#REF!,C59+1,"")</f>
        <v>#REF!</v>
      </c>
      <c r="D60" s="107">
        <f t="shared" si="6"/>
        <v>1557030.4091100006</v>
      </c>
      <c r="E60" s="98"/>
      <c r="F60" s="108"/>
      <c r="G60" s="98"/>
      <c r="H60" s="108"/>
      <c r="I60" s="98"/>
      <c r="J60" s="108">
        <v>1557030.4091100006</v>
      </c>
    </row>
    <row r="61" spans="1:10" ht="13" hidden="1" x14ac:dyDescent="0.3">
      <c r="A61" s="105" t="s">
        <v>276</v>
      </c>
      <c r="C61" s="1" t="e">
        <f>IF(C60&lt;#REF!,C60+1,"")</f>
        <v>#REF!</v>
      </c>
      <c r="D61" s="107">
        <f t="shared" si="6"/>
        <v>1712733.450021001</v>
      </c>
      <c r="E61" s="98"/>
      <c r="F61" s="108"/>
      <c r="G61" s="98"/>
      <c r="H61" s="108"/>
      <c r="I61" s="98"/>
      <c r="J61" s="108">
        <v>1712733.450021001</v>
      </c>
    </row>
    <row r="62" spans="1:10" ht="13" hidden="1" x14ac:dyDescent="0.3">
      <c r="A62" s="105" t="s">
        <v>276</v>
      </c>
      <c r="C62" s="1" t="e">
        <f>IF(C61&lt;#REF!,C61+1,"")</f>
        <v>#REF!</v>
      </c>
      <c r="D62" s="107">
        <f t="shared" si="6"/>
        <v>1884006.7950231011</v>
      </c>
      <c r="E62" s="98"/>
      <c r="F62" s="108"/>
      <c r="G62" s="98"/>
      <c r="H62" s="108"/>
      <c r="I62" s="98"/>
      <c r="J62" s="108">
        <v>1884006.7950231011</v>
      </c>
    </row>
    <row r="63" spans="1:10" ht="13" hidden="1" x14ac:dyDescent="0.3">
      <c r="A63" s="105" t="s">
        <v>276</v>
      </c>
      <c r="C63" s="1" t="e">
        <f>IF(C62&lt;#REF!,C62+1,"")</f>
        <v>#REF!</v>
      </c>
      <c r="D63" s="107">
        <f t="shared" si="6"/>
        <v>2072407.4745254114</v>
      </c>
      <c r="E63" s="98"/>
      <c r="F63" s="108"/>
      <c r="G63" s="98"/>
      <c r="H63" s="108"/>
      <c r="I63" s="98"/>
      <c r="J63" s="108">
        <v>2072407.4745254114</v>
      </c>
    </row>
    <row r="64" spans="1:10" ht="13" hidden="1" x14ac:dyDescent="0.3">
      <c r="A64" s="105" t="s">
        <v>276</v>
      </c>
      <c r="C64" s="1" t="e">
        <f>IF(C63&lt;#REF!,C63+1,"")</f>
        <v>#REF!</v>
      </c>
      <c r="D64" s="107">
        <f t="shared" si="6"/>
        <v>2279648.2219779524</v>
      </c>
      <c r="E64" s="98"/>
      <c r="F64" s="108"/>
      <c r="G64" s="98"/>
      <c r="H64" s="108"/>
      <c r="I64" s="98"/>
      <c r="J64" s="108">
        <v>2279648.2219779524</v>
      </c>
    </row>
    <row r="65" spans="1:10" ht="13" hidden="1" x14ac:dyDescent="0.3">
      <c r="A65" s="105" t="s">
        <v>276</v>
      </c>
      <c r="C65" s="1" t="e">
        <f>IF(C64&lt;#REF!,C64+1,"")</f>
        <v>#REF!</v>
      </c>
      <c r="D65" s="107">
        <f t="shared" si="6"/>
        <v>2507613.0441757478</v>
      </c>
      <c r="E65" s="98"/>
      <c r="F65" s="108"/>
      <c r="G65" s="98"/>
      <c r="H65" s="108"/>
      <c r="I65" s="98"/>
      <c r="J65" s="108">
        <v>2507613.0441757478</v>
      </c>
    </row>
    <row r="66" spans="1:10" ht="13" hidden="1" x14ac:dyDescent="0.3">
      <c r="A66" s="105" t="s">
        <v>276</v>
      </c>
      <c r="C66" s="1" t="e">
        <f>IF(C65&lt;#REF!,C65+1,"")</f>
        <v>#REF!</v>
      </c>
      <c r="D66" s="107">
        <f t="shared" si="6"/>
        <v>2758374.348593323</v>
      </c>
      <c r="E66" s="98"/>
      <c r="F66" s="108"/>
      <c r="G66" s="98"/>
      <c r="H66" s="108"/>
      <c r="I66" s="98"/>
      <c r="J66" s="108">
        <v>2758374.348593323</v>
      </c>
    </row>
    <row r="67" spans="1:10" ht="13" hidden="1" x14ac:dyDescent="0.3">
      <c r="A67" s="105" t="s">
        <v>276</v>
      </c>
      <c r="C67" s="1" t="e">
        <f>IF(C66&lt;#REF!,C66+1,"")</f>
        <v>#REF!</v>
      </c>
      <c r="D67" s="107">
        <f t="shared" si="6"/>
        <v>3034211.7834526557</v>
      </c>
      <c r="E67" s="98"/>
      <c r="F67" s="108"/>
      <c r="G67" s="98"/>
      <c r="H67" s="108"/>
      <c r="I67" s="98"/>
      <c r="J67" s="108">
        <v>3034211.7834526557</v>
      </c>
    </row>
    <row r="68" spans="1:10" ht="13" hidden="1" x14ac:dyDescent="0.3">
      <c r="A68" s="105" t="s">
        <v>276</v>
      </c>
      <c r="C68" s="1" t="e">
        <f>IF(C67&lt;#REF!,C67+1,"")</f>
        <v>#REF!</v>
      </c>
      <c r="D68" s="107">
        <f t="shared" si="6"/>
        <v>3337632.9617979219</v>
      </c>
      <c r="E68" s="98"/>
      <c r="F68" s="108"/>
      <c r="G68" s="98"/>
      <c r="H68" s="108"/>
      <c r="I68" s="98"/>
      <c r="J68" s="108">
        <v>3337632.9617979219</v>
      </c>
    </row>
    <row r="69" spans="1:10" ht="13" hidden="1" x14ac:dyDescent="0.3">
      <c r="A69" s="105" t="s">
        <v>276</v>
      </c>
      <c r="C69" s="1" t="e">
        <f>IF(C68&lt;#REF!,C68+1,"")</f>
        <v>#REF!</v>
      </c>
      <c r="D69" s="107">
        <f t="shared" si="6"/>
        <v>3671396.2579777143</v>
      </c>
      <c r="E69" s="98"/>
      <c r="F69" s="108"/>
      <c r="G69" s="98"/>
      <c r="H69" s="108"/>
      <c r="I69" s="98"/>
      <c r="J69" s="108">
        <v>3671396.2579777143</v>
      </c>
    </row>
    <row r="70" spans="1:10" ht="13" hidden="1" x14ac:dyDescent="0.3">
      <c r="A70" s="105" t="s">
        <v>276</v>
      </c>
      <c r="C70" s="1" t="e">
        <f>IF(C69&lt;#REF!,C69+1,"")</f>
        <v>#REF!</v>
      </c>
      <c r="D70" s="107">
        <f t="shared" si="6"/>
        <v>4038535.8837754857</v>
      </c>
      <c r="E70" s="98"/>
      <c r="F70" s="108"/>
      <c r="G70" s="98"/>
      <c r="H70" s="108"/>
      <c r="I70" s="98"/>
      <c r="J70" s="108">
        <v>4038535.8837754857</v>
      </c>
    </row>
    <row r="71" spans="1:10" ht="13" hidden="1" x14ac:dyDescent="0.3">
      <c r="A71" s="105" t="s">
        <v>276</v>
      </c>
      <c r="C71" s="1" t="e">
        <f>IF(C70&lt;#REF!,C70+1,"")</f>
        <v>#REF!</v>
      </c>
      <c r="D71" s="107">
        <f t="shared" si="6"/>
        <v>0</v>
      </c>
      <c r="E71" s="98"/>
      <c r="F71" s="108"/>
      <c r="G71" s="98"/>
      <c r="H71" s="108"/>
      <c r="I71" s="98"/>
      <c r="J71" s="108"/>
    </row>
    <row r="72" spans="1:10" ht="13" hidden="1" x14ac:dyDescent="0.3">
      <c r="A72" s="105" t="s">
        <v>276</v>
      </c>
      <c r="C72" s="1" t="e">
        <f>IF(C71&lt;#REF!,C71+1,"")</f>
        <v>#REF!</v>
      </c>
      <c r="D72" s="107">
        <f t="shared" si="6"/>
        <v>0</v>
      </c>
      <c r="E72" s="98"/>
      <c r="F72" s="108"/>
      <c r="G72" s="98"/>
      <c r="H72" s="108"/>
      <c r="I72" s="98"/>
      <c r="J72" s="108"/>
    </row>
    <row r="73" spans="1:10" ht="13" hidden="1" x14ac:dyDescent="0.3">
      <c r="A73" s="105" t="s">
        <v>276</v>
      </c>
      <c r="C73" s="1" t="e">
        <f>IF(C72&lt;#REF!,C72+1,"")</f>
        <v>#REF!</v>
      </c>
      <c r="D73" s="107">
        <f t="shared" si="6"/>
        <v>0</v>
      </c>
      <c r="E73" s="98"/>
      <c r="F73" s="108"/>
      <c r="G73" s="98"/>
      <c r="H73" s="108"/>
      <c r="I73" s="98"/>
      <c r="J73" s="108"/>
    </row>
    <row r="74" spans="1:10" ht="13" hidden="1" x14ac:dyDescent="0.3">
      <c r="A74" s="105" t="s">
        <v>276</v>
      </c>
      <c r="C74" s="1" t="e">
        <f>IF(C73&lt;#REF!,C73+1,"")</f>
        <v>#REF!</v>
      </c>
      <c r="D74" s="107">
        <f t="shared" si="6"/>
        <v>0</v>
      </c>
      <c r="E74" s="98"/>
      <c r="F74" s="108"/>
      <c r="G74" s="98"/>
      <c r="H74" s="108"/>
      <c r="I74" s="98"/>
      <c r="J74" s="108"/>
    </row>
    <row r="75" spans="1:10" ht="13" hidden="1" x14ac:dyDescent="0.3">
      <c r="A75" s="105" t="s">
        <v>276</v>
      </c>
      <c r="C75" s="1" t="e">
        <f>IF(C74&lt;#REF!,C74+1,"")</f>
        <v>#REF!</v>
      </c>
      <c r="D75" s="107">
        <f t="shared" si="6"/>
        <v>0</v>
      </c>
      <c r="E75" s="98"/>
      <c r="F75" s="108"/>
      <c r="G75" s="98"/>
      <c r="H75" s="108"/>
      <c r="I75" s="98"/>
      <c r="J75" s="108"/>
    </row>
    <row r="76" spans="1:10" hidden="1" x14ac:dyDescent="0.25">
      <c r="A76" s="105" t="s">
        <v>276</v>
      </c>
    </row>
    <row r="77" spans="1:10" hidden="1" x14ac:dyDescent="0.25">
      <c r="A77" s="105" t="s">
        <v>276</v>
      </c>
    </row>
    <row r="189" spans="16:16" x14ac:dyDescent="0.25">
      <c r="P189" s="3"/>
    </row>
    <row r="190" spans="16:16" x14ac:dyDescent="0.25">
      <c r="P190" s="3" t="b">
        <v>1</v>
      </c>
    </row>
    <row r="191" spans="16:16" x14ac:dyDescent="0.25">
      <c r="P191" s="3"/>
    </row>
  </sheetData>
  <sheetProtection selectLockedCells="1"/>
  <autoFilter ref="C17:C43">
    <filterColumn colId="0">
      <customFilters and="1">
        <customFilter operator="notEqual" val=" "/>
      </customFilters>
    </filterColumn>
  </autoFilter>
  <mergeCells count="5">
    <mergeCell ref="E16:F16"/>
    <mergeCell ref="G16:H16"/>
    <mergeCell ref="I16:J16"/>
    <mergeCell ref="K16:L16"/>
    <mergeCell ref="E5:K5"/>
  </mergeCells>
  <conditionalFormatting sqref="M19:M43">
    <cfRule type="cellIs" dxfId="8" priority="1" stopIfTrue="1" operator="notEqual">
      <formula>1</formula>
    </cfRule>
  </conditionalFormatting>
  <pageMargins left="0.78740157499999996" right="0.78740157499999996" top="0.984251969" bottom="0.984251969" header="0.4921259845" footer="0.4921259845"/>
  <pageSetup paperSize="9" scale="79" orientation="landscape" r:id="rId1"/>
  <headerFooter alignWithMargins="0">
    <oddFooter>&amp;L&amp;F&amp;A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6">
    <tabColor rgb="FFFFC000"/>
  </sheetPr>
  <dimension ref="A3:M38"/>
  <sheetViews>
    <sheetView zoomScale="90" zoomScaleNormal="100" workbookViewId="0">
      <pane ySplit="5" topLeftCell="A6" activePane="bottomLeft" state="frozen"/>
      <selection activeCell="F33" sqref="F33"/>
      <selection pane="bottomLeft" activeCell="K3" sqref="K3"/>
    </sheetView>
  </sheetViews>
  <sheetFormatPr baseColWidth="10" defaultColWidth="11.453125" defaultRowHeight="12.5" x14ac:dyDescent="0.25"/>
  <cols>
    <col min="1" max="1" width="11.453125" style="1"/>
    <col min="2" max="3" width="1.7265625" style="1" customWidth="1"/>
    <col min="4" max="4" width="11.453125" style="1"/>
    <col min="5" max="5" width="13" style="1" customWidth="1"/>
    <col min="6" max="13" width="11.453125" style="1"/>
    <col min="14" max="14" width="4" style="1" customWidth="1"/>
    <col min="15" max="16384" width="11.453125" style="1"/>
  </cols>
  <sheetData>
    <row r="3" spans="1:13" x14ac:dyDescent="0.25">
      <c r="K3" s="1" t="str">
        <f>'Input Kosten Anwendung'!K3</f>
        <v>Anwendung</v>
      </c>
    </row>
    <row r="4" spans="1:13" ht="22.5" x14ac:dyDescent="0.45">
      <c r="E4" s="2" t="s">
        <v>409</v>
      </c>
    </row>
    <row r="5" spans="1:13" x14ac:dyDescent="0.25">
      <c r="F5" s="393">
        <f>Projektbezeichnung</f>
        <v>0</v>
      </c>
      <c r="G5" s="393"/>
      <c r="H5" s="393"/>
      <c r="I5" s="393"/>
      <c r="J5" s="393"/>
      <c r="K5" s="393"/>
      <c r="L5" s="393"/>
    </row>
    <row r="6" spans="1:13" ht="13" x14ac:dyDescent="0.3">
      <c r="A6" s="3"/>
      <c r="D6" s="109"/>
    </row>
    <row r="8" spans="1:13" ht="13.5" thickBot="1" x14ac:dyDescent="0.35">
      <c r="C8" s="5" t="s">
        <v>410</v>
      </c>
      <c r="D8" s="6"/>
      <c r="E8" s="6"/>
      <c r="F8" s="6"/>
      <c r="G8" s="6"/>
      <c r="H8" s="6"/>
      <c r="I8" s="6"/>
      <c r="J8" s="6"/>
      <c r="K8" s="6"/>
      <c r="L8" s="6"/>
      <c r="M8" s="6"/>
    </row>
    <row r="10" spans="1:13" ht="25.5" thickBot="1" x14ac:dyDescent="0.3">
      <c r="E10" s="82" t="s">
        <v>284</v>
      </c>
      <c r="F10" s="111"/>
      <c r="G10" s="82"/>
      <c r="H10" s="82"/>
    </row>
    <row r="11" spans="1:13" x14ac:dyDescent="0.25">
      <c r="D11" s="1">
        <f>Anfangsjahr</f>
        <v>2025</v>
      </c>
      <c r="E11" s="112"/>
      <c r="F11" s="18"/>
    </row>
    <row r="12" spans="1:13" x14ac:dyDescent="0.25">
      <c r="D12" s="1">
        <f>D11+1</f>
        <v>2026</v>
      </c>
      <c r="E12" s="113"/>
      <c r="F12" s="18"/>
    </row>
    <row r="13" spans="1:13" x14ac:dyDescent="0.25">
      <c r="D13" s="1">
        <f t="shared" ref="D13:D35" si="0">D12+1</f>
        <v>2027</v>
      </c>
      <c r="E13" s="113"/>
      <c r="F13" s="18"/>
    </row>
    <row r="14" spans="1:13" x14ac:dyDescent="0.25">
      <c r="D14" s="1">
        <f t="shared" si="0"/>
        <v>2028</v>
      </c>
      <c r="E14" s="113"/>
      <c r="F14" s="18"/>
    </row>
    <row r="15" spans="1:13" x14ac:dyDescent="0.25">
      <c r="D15" s="1">
        <f t="shared" si="0"/>
        <v>2029</v>
      </c>
      <c r="E15" s="113"/>
      <c r="F15" s="18"/>
    </row>
    <row r="16" spans="1:13" x14ac:dyDescent="0.25">
      <c r="D16" s="1">
        <f t="shared" si="0"/>
        <v>2030</v>
      </c>
      <c r="E16" s="113"/>
      <c r="F16" s="18"/>
    </row>
    <row r="17" spans="4:6" x14ac:dyDescent="0.25">
      <c r="D17" s="1">
        <f t="shared" si="0"/>
        <v>2031</v>
      </c>
      <c r="E17" s="113"/>
      <c r="F17" s="18"/>
    </row>
    <row r="18" spans="4:6" x14ac:dyDescent="0.25">
      <c r="D18" s="1">
        <f t="shared" si="0"/>
        <v>2032</v>
      </c>
      <c r="E18" s="113"/>
      <c r="F18" s="18"/>
    </row>
    <row r="19" spans="4:6" x14ac:dyDescent="0.25">
      <c r="D19" s="1">
        <f t="shared" si="0"/>
        <v>2033</v>
      </c>
      <c r="E19" s="113"/>
      <c r="F19" s="18"/>
    </row>
    <row r="20" spans="4:6" x14ac:dyDescent="0.25">
      <c r="D20" s="1">
        <f t="shared" si="0"/>
        <v>2034</v>
      </c>
      <c r="E20" s="113"/>
      <c r="F20" s="18"/>
    </row>
    <row r="21" spans="4:6" x14ac:dyDescent="0.25">
      <c r="D21" s="1">
        <f t="shared" si="0"/>
        <v>2035</v>
      </c>
      <c r="E21" s="113"/>
      <c r="F21" s="18"/>
    </row>
    <row r="22" spans="4:6" x14ac:dyDescent="0.25">
      <c r="D22" s="1">
        <f t="shared" si="0"/>
        <v>2036</v>
      </c>
      <c r="E22" s="113"/>
      <c r="F22" s="18"/>
    </row>
    <row r="23" spans="4:6" x14ac:dyDescent="0.25">
      <c r="D23" s="1">
        <f t="shared" si="0"/>
        <v>2037</v>
      </c>
      <c r="E23" s="113"/>
      <c r="F23" s="18"/>
    </row>
    <row r="24" spans="4:6" x14ac:dyDescent="0.25">
      <c r="D24" s="1">
        <f t="shared" si="0"/>
        <v>2038</v>
      </c>
      <c r="E24" s="113"/>
      <c r="F24" s="18"/>
    </row>
    <row r="25" spans="4:6" x14ac:dyDescent="0.25">
      <c r="D25" s="1">
        <f t="shared" si="0"/>
        <v>2039</v>
      </c>
      <c r="E25" s="113"/>
      <c r="F25" s="18"/>
    </row>
    <row r="26" spans="4:6" x14ac:dyDescent="0.25">
      <c r="D26" s="1">
        <f t="shared" si="0"/>
        <v>2040</v>
      </c>
      <c r="E26" s="113"/>
      <c r="F26" s="18"/>
    </row>
    <row r="27" spans="4:6" x14ac:dyDescent="0.25">
      <c r="D27" s="1">
        <f t="shared" si="0"/>
        <v>2041</v>
      </c>
      <c r="E27" s="113"/>
      <c r="F27" s="18"/>
    </row>
    <row r="28" spans="4:6" x14ac:dyDescent="0.25">
      <c r="D28" s="1">
        <f t="shared" si="0"/>
        <v>2042</v>
      </c>
      <c r="E28" s="113"/>
      <c r="F28" s="18"/>
    </row>
    <row r="29" spans="4:6" x14ac:dyDescent="0.25">
      <c r="D29" s="1">
        <f t="shared" si="0"/>
        <v>2043</v>
      </c>
      <c r="E29" s="113"/>
      <c r="F29" s="18"/>
    </row>
    <row r="30" spans="4:6" x14ac:dyDescent="0.25">
      <c r="D30" s="1">
        <f t="shared" si="0"/>
        <v>2044</v>
      </c>
      <c r="E30" s="113"/>
      <c r="F30" s="18"/>
    </row>
    <row r="31" spans="4:6" x14ac:dyDescent="0.25">
      <c r="D31" s="1">
        <f t="shared" si="0"/>
        <v>2045</v>
      </c>
      <c r="E31" s="113"/>
      <c r="F31" s="18"/>
    </row>
    <row r="32" spans="4:6" x14ac:dyDescent="0.25">
      <c r="D32" s="1">
        <f t="shared" si="0"/>
        <v>2046</v>
      </c>
      <c r="E32" s="113"/>
      <c r="F32" s="18"/>
    </row>
    <row r="33" spans="4:6" x14ac:dyDescent="0.25">
      <c r="D33" s="1">
        <f t="shared" si="0"/>
        <v>2047</v>
      </c>
      <c r="E33" s="113"/>
      <c r="F33" s="18"/>
    </row>
    <row r="34" spans="4:6" x14ac:dyDescent="0.25">
      <c r="D34" s="1">
        <f t="shared" si="0"/>
        <v>2048</v>
      </c>
      <c r="E34" s="113"/>
      <c r="F34" s="18"/>
    </row>
    <row r="35" spans="4:6" ht="13" thickBot="1" x14ac:dyDescent="0.3">
      <c r="D35" s="1">
        <f t="shared" si="0"/>
        <v>2049</v>
      </c>
      <c r="E35" s="114"/>
      <c r="F35" s="18"/>
    </row>
    <row r="37" spans="4:6" x14ac:dyDescent="0.25">
      <c r="F37" s="231"/>
    </row>
    <row r="38" spans="4:6" x14ac:dyDescent="0.25">
      <c r="F38" s="231"/>
    </row>
  </sheetData>
  <sheetProtection selectLockedCells="1"/>
  <mergeCells count="1">
    <mergeCell ref="F5:L5"/>
  </mergeCells>
  <pageMargins left="0.78740157499999996" right="0.78740157499999996" top="0.984251969" bottom="0.984251969" header="0.4921259845" footer="0.4921259845"/>
  <pageSetup paperSize="9" scale="94" orientation="landscape" r:id="rId1"/>
  <headerFooter alignWithMargins="0">
    <oddFooter>&amp;L&amp;F&amp;A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FFC000"/>
  </sheetPr>
  <dimension ref="A3:Q269"/>
  <sheetViews>
    <sheetView zoomScale="90" zoomScaleNormal="100" zoomScaleSheetLayoutView="100" workbookViewId="0">
      <pane ySplit="5" topLeftCell="A6" activePane="bottomLeft" state="frozen"/>
      <selection activeCell="F33" sqref="F33"/>
      <selection pane="bottomLeft" activeCell="K3" sqref="K3"/>
    </sheetView>
  </sheetViews>
  <sheetFormatPr baseColWidth="10" defaultColWidth="11.453125" defaultRowHeight="12.5" x14ac:dyDescent="0.25"/>
  <cols>
    <col min="1" max="1" width="11.453125" style="1"/>
    <col min="2" max="2" width="1.7265625" style="1" customWidth="1"/>
    <col min="3" max="3" width="6.81640625" style="1" customWidth="1"/>
    <col min="4" max="4" width="11.81640625" style="1" bestFit="1" customWidth="1"/>
    <col min="5" max="13" width="11.453125" style="1"/>
    <col min="14" max="14" width="4" style="1" customWidth="1"/>
    <col min="15" max="16384" width="11.453125" style="1"/>
  </cols>
  <sheetData>
    <row r="3" spans="1:17" x14ac:dyDescent="0.25">
      <c r="K3" s="1" t="str">
        <f>'Input Kosten Anwendung'!K3</f>
        <v>Anwendung</v>
      </c>
    </row>
    <row r="4" spans="1:17" ht="22.5" x14ac:dyDescent="0.45">
      <c r="E4" s="2" t="s">
        <v>411</v>
      </c>
    </row>
    <row r="5" spans="1:17" x14ac:dyDescent="0.25">
      <c r="E5" s="393">
        <f>Projektbezeichnung</f>
        <v>0</v>
      </c>
      <c r="F5" s="393"/>
      <c r="G5" s="393"/>
      <c r="H5" s="393"/>
      <c r="I5" s="393"/>
      <c r="J5" s="393"/>
      <c r="K5" s="393"/>
    </row>
    <row r="6" spans="1:17" ht="13" x14ac:dyDescent="0.3">
      <c r="A6" s="3"/>
      <c r="C6" s="109"/>
    </row>
    <row r="9" spans="1:17" ht="13.5" thickBot="1" x14ac:dyDescent="0.35">
      <c r="C9" s="5" t="s">
        <v>285</v>
      </c>
      <c r="D9" s="6"/>
      <c r="E9" s="6"/>
      <c r="F9" s="6"/>
      <c r="G9" s="6"/>
      <c r="H9" s="6"/>
      <c r="I9" s="6"/>
      <c r="J9" s="6"/>
      <c r="K9" s="6"/>
      <c r="L9" s="6"/>
      <c r="M9" s="6"/>
    </row>
    <row r="10" spans="1:17" x14ac:dyDescent="0.25">
      <c r="D10" s="396" t="s">
        <v>286</v>
      </c>
      <c r="E10" s="396"/>
      <c r="F10" s="396"/>
      <c r="G10" s="396"/>
      <c r="H10" s="396"/>
      <c r="I10" s="396"/>
      <c r="J10" s="396"/>
      <c r="K10" s="396"/>
      <c r="L10" s="396"/>
      <c r="M10" s="396"/>
    </row>
    <row r="11" spans="1:17" x14ac:dyDescent="0.25">
      <c r="B11" s="18"/>
      <c r="C11" s="18"/>
      <c r="D11" s="370"/>
      <c r="E11" s="370"/>
      <c r="F11" s="370"/>
      <c r="G11" s="370"/>
      <c r="H11" s="370"/>
      <c r="I11" s="370"/>
      <c r="J11" s="370"/>
      <c r="K11" s="370"/>
      <c r="L11" s="370"/>
      <c r="M11" s="370"/>
    </row>
    <row r="12" spans="1:17" ht="13" x14ac:dyDescent="0.3">
      <c r="B12" s="18"/>
      <c r="C12" s="18"/>
      <c r="D12" s="12"/>
    </row>
    <row r="13" spans="1:17" ht="13" x14ac:dyDescent="0.3">
      <c r="A13" s="18"/>
      <c r="B13" s="18"/>
      <c r="C13" s="18"/>
      <c r="D13" s="8" t="s">
        <v>287</v>
      </c>
    </row>
    <row r="14" spans="1:17" ht="5.15" customHeight="1" thickBot="1" x14ac:dyDescent="0.3">
      <c r="A14" s="18"/>
      <c r="B14" s="18"/>
      <c r="C14" s="18"/>
    </row>
    <row r="15" spans="1:17" ht="13.5" thickBot="1" x14ac:dyDescent="0.35">
      <c r="A15" s="18"/>
      <c r="B15" s="18"/>
      <c r="C15" s="18"/>
      <c r="D15" s="115">
        <v>0.65</v>
      </c>
      <c r="E15" s="1" t="s">
        <v>288</v>
      </c>
      <c r="H15" s="7"/>
      <c r="P15" s="3" t="b">
        <v>1</v>
      </c>
      <c r="Q15" s="3">
        <f>LEN(P15)</f>
        <v>4</v>
      </c>
    </row>
    <row r="16" spans="1:17" ht="5.15" customHeight="1" x14ac:dyDescent="0.25">
      <c r="A16" s="18"/>
      <c r="B16" s="18"/>
      <c r="C16" s="18"/>
      <c r="P16" s="3"/>
      <c r="Q16" s="3">
        <f>LEN(P16)</f>
        <v>0</v>
      </c>
    </row>
    <row r="17" spans="1:17" ht="13" x14ac:dyDescent="0.3">
      <c r="A17" s="18"/>
      <c r="B17" s="18"/>
      <c r="C17" s="18"/>
      <c r="D17" s="116">
        <f>100%-D15</f>
        <v>0.35</v>
      </c>
      <c r="E17" s="117" t="s">
        <v>343</v>
      </c>
      <c r="P17" s="3"/>
      <c r="Q17" s="3"/>
    </row>
    <row r="18" spans="1:17" ht="5.15" customHeight="1" thickBot="1" x14ac:dyDescent="0.3">
      <c r="A18" s="18"/>
      <c r="B18" s="18"/>
      <c r="C18" s="18"/>
      <c r="P18" s="3"/>
      <c r="Q18" s="3">
        <f>LEN(P18)</f>
        <v>0</v>
      </c>
    </row>
    <row r="19" spans="1:17" ht="13.5" hidden="1" thickBot="1" x14ac:dyDescent="0.35">
      <c r="A19" s="18"/>
      <c r="B19" s="18"/>
      <c r="C19" s="18"/>
      <c r="D19" s="116">
        <v>0.09</v>
      </c>
      <c r="E19" s="117" t="s">
        <v>290</v>
      </c>
      <c r="P19" s="3" t="b">
        <v>1</v>
      </c>
      <c r="Q19" s="3">
        <f>LEN(P19)</f>
        <v>4</v>
      </c>
    </row>
    <row r="20" spans="1:17" ht="5.15" hidden="1" customHeight="1" x14ac:dyDescent="0.25">
      <c r="A20" s="18"/>
      <c r="B20" s="18"/>
      <c r="C20" s="18"/>
      <c r="P20" s="3"/>
      <c r="Q20" s="3">
        <f>LEN(P20)</f>
        <v>0</v>
      </c>
    </row>
    <row r="21" spans="1:17" ht="13.5" hidden="1" thickBot="1" x14ac:dyDescent="0.35">
      <c r="A21" s="18"/>
      <c r="B21" s="18"/>
      <c r="C21" s="18"/>
      <c r="D21" s="116">
        <f>D17-D19</f>
        <v>0.26</v>
      </c>
      <c r="E21" s="117" t="s">
        <v>291</v>
      </c>
      <c r="P21" s="3"/>
      <c r="Q21" s="3"/>
    </row>
    <row r="22" spans="1:17" ht="5.15" hidden="1" customHeight="1" x14ac:dyDescent="0.25">
      <c r="A22" s="18"/>
      <c r="B22" s="18"/>
      <c r="C22" s="18"/>
      <c r="P22" s="3"/>
      <c r="Q22" s="3">
        <f>LEN(P22)</f>
        <v>0</v>
      </c>
    </row>
    <row r="23" spans="1:17" ht="13.5" thickBot="1" x14ac:dyDescent="0.35">
      <c r="A23" s="18"/>
      <c r="B23" s="18"/>
      <c r="C23" s="18"/>
      <c r="D23" s="124">
        <v>85000</v>
      </c>
      <c r="E23" s="1" t="s">
        <v>412</v>
      </c>
      <c r="P23" s="3" t="b">
        <v>1</v>
      </c>
      <c r="Q23" s="3">
        <f>LEN(P23)</f>
        <v>4</v>
      </c>
    </row>
    <row r="24" spans="1:17" ht="5.15" customHeight="1" thickBot="1" x14ac:dyDescent="0.3">
      <c r="A24" s="18"/>
      <c r="B24" s="18"/>
      <c r="C24" s="18"/>
      <c r="P24" s="3"/>
      <c r="Q24" s="3">
        <f>LEN(P24)</f>
        <v>0</v>
      </c>
    </row>
    <row r="25" spans="1:17" ht="13.5" thickBot="1" x14ac:dyDescent="0.35">
      <c r="A25" s="18"/>
      <c r="B25" s="18"/>
      <c r="C25" s="18"/>
      <c r="D25" s="124">
        <v>85000</v>
      </c>
      <c r="E25" s="1" t="s">
        <v>293</v>
      </c>
      <c r="P25" s="3" t="b">
        <v>1</v>
      </c>
      <c r="Q25" s="3">
        <f>LEN(P25)</f>
        <v>4</v>
      </c>
    </row>
    <row r="26" spans="1:17" ht="5.15" customHeight="1" x14ac:dyDescent="0.25">
      <c r="A26" s="18"/>
      <c r="B26" s="18"/>
      <c r="C26" s="18"/>
      <c r="P26" s="3"/>
      <c r="Q26" s="3">
        <f>LEN(P26)</f>
        <v>0</v>
      </c>
    </row>
    <row r="27" spans="1:17" ht="5.15" customHeight="1" x14ac:dyDescent="0.25">
      <c r="A27" s="18"/>
      <c r="B27" s="18"/>
      <c r="C27" s="18"/>
      <c r="P27" s="3"/>
      <c r="Q27" s="3"/>
    </row>
    <row r="28" spans="1:17" ht="13" x14ac:dyDescent="0.3">
      <c r="A28" s="18"/>
      <c r="B28" s="18"/>
      <c r="D28" s="8" t="s">
        <v>294</v>
      </c>
      <c r="O28" s="10"/>
      <c r="P28" s="3" t="b">
        <v>1</v>
      </c>
      <c r="Q28" s="3">
        <f>LEN(P28)</f>
        <v>4</v>
      </c>
    </row>
    <row r="29" spans="1:17" ht="13" x14ac:dyDescent="0.3">
      <c r="A29" s="18"/>
      <c r="B29" s="18"/>
      <c r="D29" s="10"/>
      <c r="O29" s="10"/>
      <c r="P29" s="3"/>
      <c r="Q29" s="3"/>
    </row>
    <row r="30" spans="1:17" ht="13" x14ac:dyDescent="0.3">
      <c r="A30" s="18"/>
      <c r="B30" s="18"/>
      <c r="D30" s="10"/>
      <c r="O30" s="10"/>
      <c r="P30" s="3"/>
      <c r="Q30" s="3"/>
    </row>
    <row r="31" spans="1:17" ht="13" x14ac:dyDescent="0.3">
      <c r="A31" s="18"/>
      <c r="B31" s="18"/>
      <c r="D31" s="10"/>
      <c r="O31" s="10"/>
      <c r="P31" s="3"/>
      <c r="Q31" s="3"/>
    </row>
    <row r="32" spans="1:17" ht="13" x14ac:dyDescent="0.3">
      <c r="A32" s="18"/>
      <c r="B32" s="18"/>
      <c r="D32" s="10"/>
      <c r="O32" s="10"/>
      <c r="P32" s="3"/>
      <c r="Q32" s="3"/>
    </row>
    <row r="33" spans="1:17" x14ac:dyDescent="0.25">
      <c r="A33" s="18"/>
      <c r="B33" s="18"/>
      <c r="C33" s="18"/>
      <c r="F33" s="18"/>
      <c r="G33" s="18"/>
      <c r="H33" s="18"/>
      <c r="I33" s="18"/>
      <c r="J33" s="18"/>
      <c r="K33" s="18"/>
      <c r="L33" s="18"/>
      <c r="M33" s="18"/>
      <c r="N33" s="18"/>
      <c r="O33" s="18"/>
      <c r="P33" s="3"/>
      <c r="Q33" s="3"/>
    </row>
    <row r="34" spans="1:17" ht="13" x14ac:dyDescent="0.3">
      <c r="A34" s="18"/>
      <c r="B34" s="18"/>
      <c r="C34" s="18"/>
      <c r="D34" s="8" t="s">
        <v>295</v>
      </c>
      <c r="E34" s="18"/>
      <c r="F34" s="18"/>
      <c r="G34" s="18"/>
      <c r="H34" s="18"/>
      <c r="I34" s="125" t="s">
        <v>296</v>
      </c>
      <c r="J34" s="90"/>
      <c r="K34" s="18"/>
      <c r="L34" s="18"/>
      <c r="M34" s="18"/>
      <c r="N34" s="18"/>
      <c r="O34" s="18"/>
      <c r="P34" s="3"/>
      <c r="Q34" s="3"/>
    </row>
    <row r="35" spans="1:17" ht="26.25" customHeight="1" x14ac:dyDescent="0.25">
      <c r="A35" s="18"/>
      <c r="B35" s="18"/>
      <c r="C35" s="18"/>
      <c r="D35" s="397" t="s">
        <v>297</v>
      </c>
      <c r="E35" s="397"/>
      <c r="F35" s="397"/>
      <c r="G35" s="397"/>
      <c r="I35" s="18"/>
      <c r="L35" s="18"/>
      <c r="O35" s="18"/>
      <c r="P35" s="3"/>
      <c r="Q35" s="3"/>
    </row>
    <row r="36" spans="1:17" ht="13" x14ac:dyDescent="0.3">
      <c r="A36" s="18"/>
      <c r="B36" s="18"/>
      <c r="C36" s="126" t="s">
        <v>120</v>
      </c>
      <c r="D36" s="1" t="s">
        <v>298</v>
      </c>
      <c r="E36" s="18"/>
      <c r="F36" s="18"/>
      <c r="G36" s="18"/>
      <c r="I36" s="18"/>
      <c r="L36" s="18"/>
      <c r="O36" s="18"/>
      <c r="P36" s="3"/>
      <c r="Q36" s="3"/>
    </row>
    <row r="37" spans="1:17" ht="13" x14ac:dyDescent="0.3">
      <c r="A37" s="18"/>
      <c r="B37" s="18"/>
      <c r="C37" s="127" t="s">
        <v>121</v>
      </c>
      <c r="D37" s="1" t="s">
        <v>299</v>
      </c>
      <c r="I37" s="18"/>
      <c r="L37" s="18"/>
      <c r="O37" s="18"/>
      <c r="P37" s="3"/>
      <c r="Q37" s="3"/>
    </row>
    <row r="38" spans="1:17" x14ac:dyDescent="0.25">
      <c r="A38" s="18"/>
      <c r="B38" s="18"/>
      <c r="C38" s="127" t="s">
        <v>123</v>
      </c>
      <c r="D38" s="18" t="s">
        <v>300</v>
      </c>
      <c r="I38" s="18"/>
      <c r="L38" s="18"/>
      <c r="O38" s="18"/>
      <c r="P38" s="3"/>
      <c r="Q38" s="3"/>
    </row>
    <row r="39" spans="1:17" x14ac:dyDescent="0.25">
      <c r="A39" s="18"/>
      <c r="B39" s="18"/>
      <c r="I39" s="18"/>
      <c r="J39" s="18"/>
      <c r="K39" s="18"/>
      <c r="L39" s="18"/>
      <c r="O39" s="18"/>
      <c r="P39" s="3"/>
      <c r="Q39" s="3"/>
    </row>
    <row r="40" spans="1:17" ht="13.5" thickBot="1" x14ac:dyDescent="0.35">
      <c r="A40" s="18"/>
      <c r="B40" s="18"/>
      <c r="C40" s="128" t="s">
        <v>301</v>
      </c>
      <c r="D40" s="80" t="s">
        <v>302</v>
      </c>
      <c r="E40" s="18"/>
      <c r="I40" s="18"/>
      <c r="J40" s="18"/>
      <c r="K40" s="18"/>
      <c r="L40" s="18"/>
      <c r="O40" s="18"/>
      <c r="P40" s="3"/>
      <c r="Q40" s="3"/>
    </row>
    <row r="41" spans="1:17" x14ac:dyDescent="0.25">
      <c r="A41" s="18"/>
      <c r="B41" s="18"/>
      <c r="D41" s="129">
        <v>0</v>
      </c>
      <c r="E41" s="130" t="s">
        <v>303</v>
      </c>
      <c r="I41" s="18"/>
      <c r="J41" s="18"/>
      <c r="K41" s="18"/>
      <c r="O41" s="18"/>
      <c r="P41" s="3"/>
      <c r="Q41" s="3"/>
    </row>
    <row r="42" spans="1:17" ht="13" thickBot="1" x14ac:dyDescent="0.3">
      <c r="A42" s="18"/>
      <c r="B42" s="18"/>
      <c r="D42" s="131">
        <v>2</v>
      </c>
      <c r="E42" s="130" t="s">
        <v>304</v>
      </c>
      <c r="I42" s="18"/>
      <c r="J42" s="18"/>
      <c r="K42" s="18"/>
      <c r="L42" s="18"/>
      <c r="O42" s="18"/>
      <c r="P42" s="3"/>
      <c r="Q42" s="3"/>
    </row>
    <row r="43" spans="1:17" x14ac:dyDescent="0.25">
      <c r="A43" s="18"/>
      <c r="B43" s="18"/>
      <c r="D43" s="18"/>
      <c r="E43" s="18"/>
      <c r="I43" s="18"/>
      <c r="J43" s="18"/>
      <c r="K43" s="18"/>
      <c r="L43" s="18"/>
      <c r="O43" s="18"/>
      <c r="P43" s="3"/>
      <c r="Q43" s="3"/>
    </row>
    <row r="44" spans="1:17" x14ac:dyDescent="0.25">
      <c r="A44" s="18"/>
      <c r="B44" s="18"/>
      <c r="G44" s="4"/>
      <c r="I44" s="18"/>
      <c r="J44" s="18"/>
      <c r="K44" s="18"/>
      <c r="L44" s="18"/>
      <c r="O44" s="18"/>
      <c r="P44" s="3"/>
      <c r="Q44" s="3"/>
    </row>
    <row r="45" spans="1:17" x14ac:dyDescent="0.25">
      <c r="A45" s="18"/>
      <c r="B45" s="18"/>
      <c r="I45" s="18"/>
      <c r="J45" s="18"/>
      <c r="K45" s="18"/>
      <c r="L45" s="18"/>
      <c r="O45" s="18"/>
      <c r="P45" s="3"/>
      <c r="Q45" s="3"/>
    </row>
    <row r="46" spans="1:17" ht="13" x14ac:dyDescent="0.3">
      <c r="A46" s="18"/>
      <c r="B46" s="18"/>
      <c r="C46" s="132" t="s">
        <v>305</v>
      </c>
      <c r="D46" s="80"/>
      <c r="E46" s="18"/>
      <c r="F46" s="18"/>
      <c r="G46" s="18"/>
      <c r="I46" s="18"/>
      <c r="K46" s="18"/>
      <c r="L46" s="18"/>
      <c r="O46" s="18"/>
      <c r="P46" s="3"/>
      <c r="Q46" s="3"/>
    </row>
    <row r="47" spans="1:17" ht="13" x14ac:dyDescent="0.3">
      <c r="A47" s="18"/>
      <c r="B47" s="18"/>
      <c r="C47" s="18"/>
      <c r="D47" s="80"/>
      <c r="E47" s="18"/>
      <c r="F47" s="18"/>
      <c r="G47" s="18"/>
      <c r="I47" s="18"/>
      <c r="K47" s="18"/>
      <c r="L47" s="18"/>
      <c r="O47" s="18"/>
      <c r="P47" s="3"/>
      <c r="Q47" s="3"/>
    </row>
    <row r="48" spans="1:17" ht="13" x14ac:dyDescent="0.3">
      <c r="C48" s="128" t="s">
        <v>306</v>
      </c>
      <c r="D48" s="8" t="s">
        <v>307</v>
      </c>
      <c r="I48" s="18"/>
      <c r="K48" s="18"/>
      <c r="L48" s="18"/>
      <c r="O48" s="18"/>
      <c r="P48" s="3"/>
      <c r="Q48" s="3"/>
    </row>
    <row r="49" spans="1:17" ht="12.75" customHeight="1" x14ac:dyDescent="0.25">
      <c r="D49" s="398" t="s">
        <v>308</v>
      </c>
      <c r="E49" s="398"/>
      <c r="F49" s="398"/>
      <c r="I49" s="18"/>
      <c r="J49" s="18"/>
      <c r="K49" s="18"/>
      <c r="N49" s="18"/>
      <c r="O49" s="18"/>
      <c r="P49" s="3"/>
      <c r="Q49" s="3"/>
    </row>
    <row r="50" spans="1:17" ht="14.25" customHeight="1" x14ac:dyDescent="0.25">
      <c r="A50" s="1" t="str">
        <f t="shared" ref="A50:A74" si="0">IF(C50="","Zeilen ausblenden","")</f>
        <v/>
      </c>
      <c r="C50" s="1">
        <f>Anfangsjahr</f>
        <v>2025</v>
      </c>
      <c r="D50" s="142">
        <v>0</v>
      </c>
      <c r="E50" s="18"/>
      <c r="L50" s="18"/>
      <c r="M50" s="18"/>
      <c r="N50" s="18"/>
      <c r="O50" s="18"/>
      <c r="P50" s="3"/>
      <c r="Q50" s="3"/>
    </row>
    <row r="51" spans="1:17" x14ac:dyDescent="0.25">
      <c r="A51" s="1" t="str">
        <f t="shared" si="0"/>
        <v/>
      </c>
      <c r="C51" s="1">
        <f>C50+1</f>
        <v>2026</v>
      </c>
      <c r="D51" s="142">
        <v>0</v>
      </c>
      <c r="E51" s="18"/>
      <c r="L51" s="18"/>
      <c r="M51" s="18"/>
      <c r="N51" s="18"/>
      <c r="O51" s="18"/>
      <c r="P51" s="3"/>
      <c r="Q51" s="3"/>
    </row>
    <row r="52" spans="1:17" x14ac:dyDescent="0.25">
      <c r="A52" s="1" t="str">
        <f t="shared" si="0"/>
        <v/>
      </c>
      <c r="C52" s="1">
        <f t="shared" ref="C52:C74" si="1">C51+1</f>
        <v>2027</v>
      </c>
      <c r="D52" s="142">
        <v>0</v>
      </c>
      <c r="E52" s="18"/>
      <c r="L52" s="18"/>
      <c r="M52" s="18"/>
      <c r="N52" s="18"/>
      <c r="O52" s="18"/>
      <c r="P52" s="3"/>
      <c r="Q52" s="3"/>
    </row>
    <row r="53" spans="1:17" x14ac:dyDescent="0.25">
      <c r="A53" s="1" t="str">
        <f t="shared" si="0"/>
        <v/>
      </c>
      <c r="C53" s="1">
        <f t="shared" si="1"/>
        <v>2028</v>
      </c>
      <c r="D53" s="142">
        <v>0</v>
      </c>
      <c r="E53" s="18"/>
      <c r="L53" s="18"/>
      <c r="M53" s="18"/>
      <c r="N53" s="18"/>
      <c r="O53" s="18"/>
      <c r="P53" s="3"/>
      <c r="Q53" s="3"/>
    </row>
    <row r="54" spans="1:17" x14ac:dyDescent="0.25">
      <c r="A54" s="1" t="str">
        <f t="shared" si="0"/>
        <v/>
      </c>
      <c r="C54" s="1">
        <f t="shared" si="1"/>
        <v>2029</v>
      </c>
      <c r="D54" s="142">
        <v>0</v>
      </c>
      <c r="E54" s="18"/>
      <c r="L54" s="18"/>
      <c r="M54" s="18"/>
      <c r="N54" s="18"/>
      <c r="O54" s="18"/>
      <c r="P54" s="3"/>
      <c r="Q54" s="3"/>
    </row>
    <row r="55" spans="1:17" x14ac:dyDescent="0.25">
      <c r="A55" s="1" t="str">
        <f t="shared" si="0"/>
        <v/>
      </c>
      <c r="C55" s="1">
        <f t="shared" si="1"/>
        <v>2030</v>
      </c>
      <c r="D55" s="142">
        <v>0</v>
      </c>
      <c r="E55" s="18"/>
      <c r="L55" s="18"/>
      <c r="M55" s="18"/>
      <c r="N55" s="18"/>
      <c r="O55" s="18"/>
      <c r="P55" s="3" t="b">
        <v>1</v>
      </c>
      <c r="Q55" s="3">
        <f>LEN(P55)</f>
        <v>4</v>
      </c>
    </row>
    <row r="56" spans="1:17" x14ac:dyDescent="0.25">
      <c r="A56" s="1" t="str">
        <f t="shared" si="0"/>
        <v/>
      </c>
      <c r="C56" s="1">
        <f t="shared" si="1"/>
        <v>2031</v>
      </c>
      <c r="D56" s="142">
        <v>0</v>
      </c>
      <c r="E56" s="18"/>
      <c r="L56" s="18"/>
      <c r="M56" s="18"/>
      <c r="N56" s="18"/>
      <c r="O56" s="18"/>
      <c r="P56" s="3"/>
      <c r="Q56" s="3"/>
    </row>
    <row r="57" spans="1:17" x14ac:dyDescent="0.25">
      <c r="A57" s="1" t="str">
        <f t="shared" si="0"/>
        <v/>
      </c>
      <c r="B57" s="18"/>
      <c r="C57" s="1">
        <f t="shared" si="1"/>
        <v>2032</v>
      </c>
      <c r="D57" s="142">
        <v>0</v>
      </c>
      <c r="E57" s="18"/>
      <c r="F57" s="18"/>
      <c r="G57" s="18"/>
      <c r="L57" s="18"/>
      <c r="M57" s="18"/>
      <c r="N57" s="18"/>
      <c r="O57" s="18"/>
      <c r="P57" s="3"/>
      <c r="Q57" s="3"/>
    </row>
    <row r="58" spans="1:17" x14ac:dyDescent="0.25">
      <c r="A58" s="1" t="str">
        <f t="shared" si="0"/>
        <v/>
      </c>
      <c r="B58" s="18"/>
      <c r="C58" s="1">
        <f t="shared" si="1"/>
        <v>2033</v>
      </c>
      <c r="D58" s="142">
        <v>0</v>
      </c>
      <c r="E58" s="18"/>
      <c r="F58" s="18"/>
      <c r="G58" s="18"/>
      <c r="L58" s="18"/>
      <c r="M58" s="18"/>
      <c r="N58" s="18"/>
      <c r="O58" s="18"/>
      <c r="P58" s="3"/>
      <c r="Q58" s="3"/>
    </row>
    <row r="59" spans="1:17" x14ac:dyDescent="0.25">
      <c r="A59" s="1" t="str">
        <f t="shared" si="0"/>
        <v/>
      </c>
      <c r="B59" s="18"/>
      <c r="C59" s="1">
        <f t="shared" si="1"/>
        <v>2034</v>
      </c>
      <c r="D59" s="142">
        <v>0</v>
      </c>
      <c r="E59" s="18"/>
      <c r="F59" s="18"/>
      <c r="G59" s="18"/>
      <c r="L59" s="18"/>
      <c r="M59" s="18"/>
      <c r="N59" s="18"/>
      <c r="O59" s="18"/>
      <c r="P59" s="3"/>
      <c r="Q59" s="3"/>
    </row>
    <row r="60" spans="1:17" x14ac:dyDescent="0.25">
      <c r="A60" s="1" t="str">
        <f t="shared" si="0"/>
        <v/>
      </c>
      <c r="B60" s="18"/>
      <c r="C60" s="1">
        <f t="shared" si="1"/>
        <v>2035</v>
      </c>
      <c r="D60" s="142">
        <v>0</v>
      </c>
      <c r="E60" s="18"/>
      <c r="F60" s="18"/>
      <c r="G60" s="18"/>
      <c r="L60" s="18"/>
      <c r="M60" s="18"/>
      <c r="N60" s="18"/>
      <c r="O60" s="18"/>
      <c r="P60" s="3"/>
      <c r="Q60" s="3"/>
    </row>
    <row r="61" spans="1:17" x14ac:dyDescent="0.25">
      <c r="A61" s="1" t="str">
        <f t="shared" si="0"/>
        <v/>
      </c>
      <c r="B61" s="18"/>
      <c r="C61" s="1">
        <f t="shared" si="1"/>
        <v>2036</v>
      </c>
      <c r="D61" s="142">
        <v>0</v>
      </c>
      <c r="E61" s="18"/>
      <c r="F61" s="18"/>
      <c r="G61" s="18"/>
      <c r="L61" s="18"/>
      <c r="M61" s="18"/>
      <c r="N61" s="18"/>
      <c r="O61" s="18"/>
      <c r="P61" s="3"/>
      <c r="Q61" s="3"/>
    </row>
    <row r="62" spans="1:17" x14ac:dyDescent="0.25">
      <c r="A62" s="1" t="str">
        <f t="shared" si="0"/>
        <v/>
      </c>
      <c r="B62" s="18"/>
      <c r="C62" s="1">
        <f t="shared" si="1"/>
        <v>2037</v>
      </c>
      <c r="D62" s="142">
        <v>0</v>
      </c>
      <c r="E62" s="18"/>
      <c r="F62" s="18"/>
      <c r="G62" s="18"/>
      <c r="L62" s="18"/>
      <c r="M62" s="18"/>
      <c r="N62" s="18"/>
      <c r="O62" s="18"/>
      <c r="P62" s="3"/>
      <c r="Q62" s="3"/>
    </row>
    <row r="63" spans="1:17" x14ac:dyDescent="0.25">
      <c r="A63" s="1" t="str">
        <f t="shared" si="0"/>
        <v/>
      </c>
      <c r="B63" s="18"/>
      <c r="C63" s="1">
        <f t="shared" si="1"/>
        <v>2038</v>
      </c>
      <c r="D63" s="142">
        <v>0</v>
      </c>
      <c r="E63" s="18"/>
      <c r="F63" s="18"/>
      <c r="G63" s="18"/>
      <c r="L63" s="18"/>
      <c r="M63" s="18"/>
      <c r="N63" s="18"/>
      <c r="O63" s="18"/>
      <c r="P63" s="3"/>
      <c r="Q63" s="3"/>
    </row>
    <row r="64" spans="1:17" x14ac:dyDescent="0.25">
      <c r="A64" s="1" t="str">
        <f t="shared" si="0"/>
        <v/>
      </c>
      <c r="B64" s="18"/>
      <c r="C64" s="1">
        <f t="shared" si="1"/>
        <v>2039</v>
      </c>
      <c r="D64" s="142">
        <v>0</v>
      </c>
      <c r="E64" s="18"/>
      <c r="F64" s="18"/>
      <c r="G64" s="18"/>
      <c r="L64" s="18"/>
      <c r="M64" s="18"/>
      <c r="N64" s="18"/>
      <c r="O64" s="18"/>
      <c r="P64" s="3"/>
      <c r="Q64" s="3"/>
    </row>
    <row r="65" spans="1:17" x14ac:dyDescent="0.25">
      <c r="A65" s="1" t="str">
        <f t="shared" si="0"/>
        <v/>
      </c>
      <c r="B65" s="18"/>
      <c r="C65" s="1">
        <f t="shared" si="1"/>
        <v>2040</v>
      </c>
      <c r="D65" s="142">
        <v>0</v>
      </c>
      <c r="E65" s="18"/>
      <c r="F65" s="18"/>
      <c r="G65" s="18"/>
      <c r="L65" s="18"/>
      <c r="M65" s="18"/>
      <c r="N65" s="18"/>
      <c r="O65" s="18"/>
      <c r="P65" s="3"/>
      <c r="Q65" s="3"/>
    </row>
    <row r="66" spans="1:17" x14ac:dyDescent="0.25">
      <c r="A66" s="1" t="str">
        <f t="shared" si="0"/>
        <v/>
      </c>
      <c r="B66" s="18"/>
      <c r="C66" s="1">
        <f t="shared" si="1"/>
        <v>2041</v>
      </c>
      <c r="D66" s="142">
        <v>0</v>
      </c>
      <c r="E66" s="18"/>
      <c r="F66" s="18"/>
      <c r="G66" s="18"/>
      <c r="K66" s="18"/>
      <c r="L66" s="18"/>
      <c r="M66" s="18"/>
      <c r="N66" s="18"/>
      <c r="O66" s="18"/>
      <c r="P66" s="3"/>
      <c r="Q66" s="3"/>
    </row>
    <row r="67" spans="1:17" x14ac:dyDescent="0.25">
      <c r="A67" s="1" t="str">
        <f t="shared" si="0"/>
        <v/>
      </c>
      <c r="B67" s="18"/>
      <c r="C67" s="1">
        <f t="shared" si="1"/>
        <v>2042</v>
      </c>
      <c r="D67" s="142">
        <v>0</v>
      </c>
      <c r="E67" s="18"/>
      <c r="F67" s="18"/>
      <c r="G67" s="18"/>
      <c r="H67" s="18"/>
      <c r="K67" s="18"/>
      <c r="L67" s="18"/>
      <c r="M67" s="18"/>
      <c r="N67" s="18"/>
      <c r="O67" s="18"/>
      <c r="P67" s="3"/>
      <c r="Q67" s="3"/>
    </row>
    <row r="68" spans="1:17" x14ac:dyDescent="0.25">
      <c r="A68" s="1" t="str">
        <f t="shared" si="0"/>
        <v/>
      </c>
      <c r="B68" s="18"/>
      <c r="C68" s="1">
        <f t="shared" si="1"/>
        <v>2043</v>
      </c>
      <c r="D68" s="142">
        <v>0</v>
      </c>
      <c r="E68" s="18"/>
      <c r="F68" s="18"/>
      <c r="G68" s="18"/>
      <c r="H68" s="18"/>
      <c r="K68" s="18"/>
      <c r="L68" s="18"/>
      <c r="M68" s="18"/>
      <c r="N68" s="18"/>
      <c r="O68" s="18"/>
      <c r="P68" s="3"/>
      <c r="Q68" s="3"/>
    </row>
    <row r="69" spans="1:17" x14ac:dyDescent="0.25">
      <c r="A69" s="1" t="str">
        <f t="shared" si="0"/>
        <v/>
      </c>
      <c r="B69" s="18"/>
      <c r="C69" s="1">
        <f t="shared" si="1"/>
        <v>2044</v>
      </c>
      <c r="D69" s="142">
        <v>0</v>
      </c>
      <c r="E69" s="18"/>
      <c r="F69" s="18"/>
      <c r="G69" s="18"/>
      <c r="H69" s="18"/>
      <c r="K69" s="18"/>
      <c r="L69" s="18"/>
      <c r="M69" s="18"/>
      <c r="N69" s="18"/>
      <c r="O69" s="18"/>
      <c r="P69" s="3"/>
      <c r="Q69" s="3"/>
    </row>
    <row r="70" spans="1:17" x14ac:dyDescent="0.25">
      <c r="A70" s="1" t="str">
        <f t="shared" si="0"/>
        <v/>
      </c>
      <c r="B70" s="18"/>
      <c r="C70" s="1">
        <f t="shared" si="1"/>
        <v>2045</v>
      </c>
      <c r="D70" s="142">
        <v>0</v>
      </c>
      <c r="E70" s="18"/>
      <c r="F70" s="18"/>
      <c r="G70" s="18"/>
      <c r="H70" s="18"/>
      <c r="K70" s="18"/>
      <c r="L70" s="18"/>
      <c r="M70" s="18"/>
      <c r="N70" s="18"/>
      <c r="O70" s="18"/>
      <c r="P70" s="3"/>
      <c r="Q70" s="3"/>
    </row>
    <row r="71" spans="1:17" x14ac:dyDescent="0.25">
      <c r="A71" s="1" t="str">
        <f t="shared" si="0"/>
        <v/>
      </c>
      <c r="B71" s="18"/>
      <c r="C71" s="1">
        <f t="shared" si="1"/>
        <v>2046</v>
      </c>
      <c r="D71" s="142">
        <v>0</v>
      </c>
      <c r="E71" s="18"/>
      <c r="F71" s="18"/>
      <c r="G71" s="18"/>
      <c r="H71" s="18"/>
      <c r="K71" s="18"/>
      <c r="L71" s="18"/>
      <c r="M71" s="18"/>
      <c r="N71" s="18"/>
      <c r="O71" s="18"/>
      <c r="P71" s="3"/>
      <c r="Q71" s="3"/>
    </row>
    <row r="72" spans="1:17" x14ac:dyDescent="0.25">
      <c r="A72" s="1" t="str">
        <f t="shared" si="0"/>
        <v/>
      </c>
      <c r="B72" s="18"/>
      <c r="C72" s="1">
        <f t="shared" si="1"/>
        <v>2047</v>
      </c>
      <c r="D72" s="142">
        <v>0</v>
      </c>
      <c r="E72" s="18"/>
      <c r="F72" s="18"/>
      <c r="G72" s="18"/>
      <c r="H72" s="18"/>
      <c r="K72" s="18"/>
      <c r="L72" s="18"/>
      <c r="M72" s="18"/>
      <c r="N72" s="18"/>
      <c r="O72" s="18"/>
      <c r="P72" s="3"/>
      <c r="Q72" s="3"/>
    </row>
    <row r="73" spans="1:17" x14ac:dyDescent="0.25">
      <c r="A73" s="1" t="str">
        <f t="shared" si="0"/>
        <v/>
      </c>
      <c r="B73" s="18"/>
      <c r="C73" s="1">
        <f t="shared" si="1"/>
        <v>2048</v>
      </c>
      <c r="D73" s="142">
        <v>0</v>
      </c>
      <c r="E73" s="18"/>
      <c r="F73" s="18"/>
      <c r="G73" s="18"/>
      <c r="H73" s="18"/>
      <c r="K73" s="18"/>
      <c r="L73" s="18"/>
      <c r="M73" s="18"/>
      <c r="N73" s="18"/>
      <c r="O73" s="18"/>
      <c r="P73" s="3"/>
      <c r="Q73" s="3"/>
    </row>
    <row r="74" spans="1:17" x14ac:dyDescent="0.25">
      <c r="A74" s="1" t="str">
        <f t="shared" si="0"/>
        <v/>
      </c>
      <c r="B74" s="18"/>
      <c r="C74" s="1">
        <f t="shared" si="1"/>
        <v>2049</v>
      </c>
      <c r="D74" s="142">
        <v>0</v>
      </c>
      <c r="E74" s="18"/>
      <c r="F74" s="18"/>
      <c r="G74" s="18"/>
      <c r="H74" s="18"/>
      <c r="K74" s="18"/>
      <c r="L74" s="18"/>
      <c r="M74" s="18"/>
      <c r="N74" s="18"/>
      <c r="O74" s="18"/>
      <c r="P74" s="3"/>
      <c r="Q74" s="3"/>
    </row>
    <row r="75" spans="1:17" x14ac:dyDescent="0.25">
      <c r="A75" s="136"/>
      <c r="B75" s="18"/>
      <c r="C75" s="18"/>
      <c r="D75" s="18"/>
      <c r="E75" s="18"/>
      <c r="F75" s="18"/>
      <c r="G75" s="18"/>
      <c r="H75" s="18"/>
      <c r="K75" s="18"/>
      <c r="L75" s="18"/>
      <c r="M75" s="18"/>
      <c r="N75" s="18"/>
      <c r="O75" s="18"/>
      <c r="P75" s="3"/>
      <c r="Q75" s="3"/>
    </row>
    <row r="76" spans="1:17" hidden="1" x14ac:dyDescent="0.25">
      <c r="A76" s="191" t="str">
        <f>IF(C75="","Zeilen ausblenden","")</f>
        <v>Zeilen ausblenden</v>
      </c>
      <c r="B76" s="18"/>
      <c r="C76" s="18"/>
      <c r="E76" s="18"/>
      <c r="F76" s="18"/>
      <c r="G76" s="18"/>
      <c r="H76" s="18"/>
      <c r="K76" s="18"/>
      <c r="L76" s="18"/>
      <c r="M76" s="18"/>
      <c r="N76" s="18"/>
      <c r="O76" s="18"/>
      <c r="P76" s="3"/>
      <c r="Q76" s="3"/>
    </row>
    <row r="77" spans="1:17" hidden="1" x14ac:dyDescent="0.25">
      <c r="A77" s="191" t="s">
        <v>345</v>
      </c>
      <c r="B77" s="18"/>
      <c r="C77" s="18"/>
      <c r="E77" s="18"/>
      <c r="F77" s="18"/>
      <c r="G77" s="18"/>
      <c r="H77" s="18"/>
      <c r="I77" s="18"/>
      <c r="J77" s="18"/>
      <c r="K77" s="18"/>
      <c r="L77" s="18"/>
      <c r="M77" s="18"/>
      <c r="N77" s="18"/>
      <c r="O77" s="18"/>
      <c r="P77" s="3"/>
      <c r="Q77" s="3"/>
    </row>
    <row r="78" spans="1:17" ht="13" x14ac:dyDescent="0.3">
      <c r="A78" s="18"/>
      <c r="B78" s="18"/>
      <c r="C78" s="8" t="s">
        <v>346</v>
      </c>
      <c r="E78" s="18"/>
      <c r="F78" s="18"/>
      <c r="G78" s="18"/>
      <c r="H78" s="18"/>
      <c r="I78" s="18"/>
      <c r="J78" s="18"/>
      <c r="K78" s="18"/>
      <c r="L78" s="18"/>
      <c r="M78" s="18"/>
      <c r="N78" s="18"/>
      <c r="O78" s="18"/>
      <c r="P78" s="3"/>
      <c r="Q78" s="3"/>
    </row>
    <row r="79" spans="1:17" x14ac:dyDescent="0.25">
      <c r="A79" s="18"/>
      <c r="B79" s="18"/>
      <c r="C79" s="18"/>
      <c r="E79" s="18"/>
      <c r="F79" s="18"/>
      <c r="G79" s="18"/>
      <c r="H79" s="18"/>
      <c r="I79" s="18"/>
      <c r="J79" s="18"/>
      <c r="K79" s="18"/>
      <c r="L79" s="18"/>
      <c r="M79" s="18"/>
      <c r="N79" s="18"/>
      <c r="O79" s="18"/>
      <c r="P79" s="3"/>
      <c r="Q79" s="3"/>
    </row>
    <row r="80" spans="1:17" ht="13" x14ac:dyDescent="0.3">
      <c r="A80" s="18"/>
      <c r="B80" s="18"/>
      <c r="C80" s="8"/>
      <c r="E80" s="18"/>
      <c r="F80" s="18"/>
      <c r="G80" s="18"/>
      <c r="H80" s="18"/>
      <c r="I80" s="18"/>
      <c r="J80" s="18"/>
      <c r="K80" s="18"/>
      <c r="L80" s="18"/>
      <c r="M80" s="18"/>
      <c r="N80" s="18"/>
      <c r="O80" s="18"/>
      <c r="P80" s="3"/>
      <c r="Q80" s="3"/>
    </row>
    <row r="81" spans="1:17" ht="13" x14ac:dyDescent="0.3">
      <c r="A81" s="18"/>
      <c r="B81" s="18"/>
      <c r="C81" s="10"/>
      <c r="E81" s="18"/>
      <c r="F81" s="18"/>
      <c r="G81" s="18"/>
      <c r="H81" s="18"/>
      <c r="I81" s="18"/>
      <c r="J81" s="18"/>
      <c r="K81" s="18"/>
      <c r="L81" s="18"/>
      <c r="M81" s="18"/>
      <c r="N81" s="18"/>
      <c r="O81" s="18"/>
      <c r="P81" s="3"/>
      <c r="Q81" s="3"/>
    </row>
    <row r="82" spans="1:17" ht="13" x14ac:dyDescent="0.3">
      <c r="A82" s="18"/>
      <c r="B82" s="18"/>
      <c r="C82" s="10"/>
      <c r="E82" s="18"/>
      <c r="F82" s="18"/>
      <c r="G82" s="18"/>
      <c r="H82" s="18"/>
      <c r="I82" s="18"/>
      <c r="J82" s="18"/>
      <c r="K82" s="18"/>
      <c r="L82" s="18"/>
      <c r="M82" s="18"/>
      <c r="N82" s="18"/>
      <c r="O82" s="18"/>
      <c r="P82" s="3"/>
      <c r="Q82" s="3"/>
    </row>
    <row r="83" spans="1:17" ht="13" x14ac:dyDescent="0.3">
      <c r="A83" s="18"/>
      <c r="B83" s="18"/>
      <c r="C83" s="10"/>
      <c r="E83" s="18"/>
      <c r="F83" s="18"/>
      <c r="G83" s="18"/>
      <c r="H83" s="18"/>
      <c r="I83" s="18"/>
      <c r="J83" s="18"/>
      <c r="K83" s="18"/>
      <c r="L83" s="18"/>
      <c r="M83" s="18"/>
      <c r="N83" s="18"/>
      <c r="O83" s="18"/>
      <c r="P83" s="3"/>
      <c r="Q83" s="3"/>
    </row>
    <row r="84" spans="1:17" ht="13" x14ac:dyDescent="0.3">
      <c r="A84" s="18"/>
      <c r="B84" s="18"/>
      <c r="C84" s="10"/>
      <c r="D84" s="8" t="s">
        <v>311</v>
      </c>
      <c r="F84" s="18"/>
      <c r="G84" s="18"/>
      <c r="H84" s="18"/>
      <c r="I84" s="125" t="s">
        <v>296</v>
      </c>
      <c r="J84" s="18"/>
      <c r="K84" s="18"/>
      <c r="L84" s="18"/>
      <c r="M84" s="18"/>
      <c r="N84" s="18"/>
      <c r="O84" s="18"/>
      <c r="P84" s="3"/>
      <c r="Q84" s="3"/>
    </row>
    <row r="85" spans="1:17" ht="13" x14ac:dyDescent="0.3">
      <c r="A85" s="18"/>
      <c r="B85" s="18"/>
      <c r="C85" s="18"/>
      <c r="D85" s="68">
        <v>3</v>
      </c>
      <c r="E85" s="18" t="s">
        <v>312</v>
      </c>
      <c r="F85" s="18"/>
      <c r="G85" s="18"/>
      <c r="H85" s="18"/>
      <c r="I85" s="18"/>
      <c r="J85" s="18"/>
      <c r="K85" s="18"/>
      <c r="L85" s="18"/>
      <c r="M85" s="18"/>
      <c r="N85" s="18"/>
      <c r="O85" s="18"/>
      <c r="P85" s="3"/>
      <c r="Q85" s="3"/>
    </row>
    <row r="86" spans="1:17" s="7" customFormat="1" ht="13" hidden="1" x14ac:dyDescent="0.3">
      <c r="A86" s="105" t="s">
        <v>276</v>
      </c>
      <c r="B86" s="105"/>
      <c r="C86" s="105"/>
      <c r="D86" s="140"/>
      <c r="O86" s="8"/>
      <c r="P86" s="141"/>
      <c r="Q86" s="141"/>
    </row>
    <row r="87" spans="1:17" s="7" customFormat="1" ht="13" hidden="1" x14ac:dyDescent="0.3">
      <c r="A87" s="105" t="s">
        <v>276</v>
      </c>
      <c r="B87" s="105"/>
      <c r="C87" s="105"/>
      <c r="D87" s="140"/>
      <c r="O87" s="8"/>
      <c r="P87" s="141"/>
      <c r="Q87" s="141"/>
    </row>
    <row r="88" spans="1:17" s="7" customFormat="1" ht="13" hidden="1" x14ac:dyDescent="0.3">
      <c r="A88" s="105" t="s">
        <v>276</v>
      </c>
      <c r="B88" s="105"/>
      <c r="C88" s="105"/>
      <c r="D88" s="140"/>
      <c r="O88" s="8"/>
      <c r="P88" s="141"/>
      <c r="Q88" s="141"/>
    </row>
    <row r="89" spans="1:17" s="7" customFormat="1" ht="13" hidden="1" x14ac:dyDescent="0.3">
      <c r="A89" s="105" t="s">
        <v>276</v>
      </c>
      <c r="B89" s="105"/>
      <c r="C89" s="105"/>
      <c r="D89" s="140"/>
      <c r="J89" s="7" t="s">
        <v>313</v>
      </c>
      <c r="O89" s="8"/>
      <c r="P89" s="141"/>
      <c r="Q89" s="141"/>
    </row>
    <row r="90" spans="1:17" s="7" customFormat="1" ht="13" hidden="1" x14ac:dyDescent="0.3">
      <c r="A90" s="105" t="s">
        <v>276</v>
      </c>
      <c r="B90" s="105"/>
      <c r="C90" s="105"/>
      <c r="D90" s="140"/>
      <c r="I90" s="7" t="e">
        <f>#REF!</f>
        <v>#REF!</v>
      </c>
      <c r="J90" s="142" t="e">
        <f t="shared" ref="J90:J114" si="2">IF(I90="","",IF(AND(ROUND(K90/$D$42,0)=K90/$D$42,K90&gt;$D$42-1),$D$41,0))</f>
        <v>#REF!</v>
      </c>
      <c r="K90" s="7">
        <v>1</v>
      </c>
      <c r="O90" s="8"/>
      <c r="P90" s="141"/>
      <c r="Q90" s="141"/>
    </row>
    <row r="91" spans="1:17" s="7" customFormat="1" ht="13" hidden="1" x14ac:dyDescent="0.3">
      <c r="A91" s="105" t="s">
        <v>276</v>
      </c>
      <c r="B91" s="105"/>
      <c r="C91" s="105"/>
      <c r="D91" s="140"/>
      <c r="I91" s="7" t="e">
        <f>IF(I90&lt;#REF!,I90+1,"")</f>
        <v>#REF!</v>
      </c>
      <c r="J91" s="142" t="e">
        <f t="shared" si="2"/>
        <v>#REF!</v>
      </c>
      <c r="K91" s="7">
        <v>2</v>
      </c>
      <c r="O91" s="8"/>
      <c r="P91" s="141"/>
      <c r="Q91" s="141"/>
    </row>
    <row r="92" spans="1:17" s="7" customFormat="1" ht="13" hidden="1" x14ac:dyDescent="0.3">
      <c r="A92" s="105" t="s">
        <v>276</v>
      </c>
      <c r="B92" s="105"/>
      <c r="C92" s="105"/>
      <c r="D92" s="140"/>
      <c r="I92" s="7" t="e">
        <f>IF(I91&lt;#REF!,I91+1,"")</f>
        <v>#REF!</v>
      </c>
      <c r="J92" s="142" t="e">
        <f t="shared" si="2"/>
        <v>#REF!</v>
      </c>
      <c r="K92" s="7">
        <v>3</v>
      </c>
      <c r="O92" s="8"/>
      <c r="P92" s="141"/>
      <c r="Q92" s="141"/>
    </row>
    <row r="93" spans="1:17" s="7" customFormat="1" ht="13" hidden="1" x14ac:dyDescent="0.3">
      <c r="A93" s="105" t="s">
        <v>276</v>
      </c>
      <c r="B93" s="105"/>
      <c r="C93" s="105"/>
      <c r="D93" s="140"/>
      <c r="I93" s="7" t="e">
        <f>IF(I92&lt;#REF!,I92+1,"")</f>
        <v>#REF!</v>
      </c>
      <c r="J93" s="142" t="e">
        <f t="shared" si="2"/>
        <v>#REF!</v>
      </c>
      <c r="K93" s="7">
        <v>4</v>
      </c>
      <c r="O93" s="8"/>
      <c r="P93" s="141"/>
      <c r="Q93" s="141"/>
    </row>
    <row r="94" spans="1:17" s="7" customFormat="1" ht="13" hidden="1" x14ac:dyDescent="0.3">
      <c r="A94" s="105" t="s">
        <v>276</v>
      </c>
      <c r="B94" s="105"/>
      <c r="C94" s="105"/>
      <c r="D94" s="140"/>
      <c r="I94" s="7" t="e">
        <f>IF(I93&lt;#REF!,I93+1,"")</f>
        <v>#REF!</v>
      </c>
      <c r="J94" s="142" t="e">
        <f t="shared" si="2"/>
        <v>#REF!</v>
      </c>
      <c r="K94" s="7">
        <v>5</v>
      </c>
      <c r="O94" s="8"/>
      <c r="P94" s="141"/>
      <c r="Q94" s="141"/>
    </row>
    <row r="95" spans="1:17" s="7" customFormat="1" ht="13" hidden="1" x14ac:dyDescent="0.3">
      <c r="A95" s="105" t="s">
        <v>276</v>
      </c>
      <c r="B95" s="105"/>
      <c r="C95" s="105"/>
      <c r="D95" s="140"/>
      <c r="I95" s="7" t="e">
        <f>IF(I94&lt;#REF!,I94+1,"")</f>
        <v>#REF!</v>
      </c>
      <c r="J95" s="142" t="e">
        <f t="shared" si="2"/>
        <v>#REF!</v>
      </c>
      <c r="K95" s="7">
        <v>6</v>
      </c>
      <c r="O95" s="8"/>
      <c r="P95" s="141"/>
      <c r="Q95" s="141"/>
    </row>
    <row r="96" spans="1:17" s="7" customFormat="1" ht="13" hidden="1" x14ac:dyDescent="0.3">
      <c r="A96" s="105" t="s">
        <v>276</v>
      </c>
      <c r="B96" s="105"/>
      <c r="C96" s="105"/>
      <c r="D96" s="140"/>
      <c r="I96" s="7" t="e">
        <f>IF(I95&lt;#REF!,I95+1,"")</f>
        <v>#REF!</v>
      </c>
      <c r="J96" s="142" t="e">
        <f t="shared" si="2"/>
        <v>#REF!</v>
      </c>
      <c r="K96" s="7">
        <v>7</v>
      </c>
      <c r="O96" s="8"/>
      <c r="P96" s="141"/>
      <c r="Q96" s="141"/>
    </row>
    <row r="97" spans="1:17" s="7" customFormat="1" ht="13" hidden="1" x14ac:dyDescent="0.3">
      <c r="A97" s="105" t="s">
        <v>276</v>
      </c>
      <c r="B97" s="105"/>
      <c r="C97" s="105"/>
      <c r="D97" s="140"/>
      <c r="I97" s="7" t="e">
        <f>IF(I96&lt;#REF!,I96+1,"")</f>
        <v>#REF!</v>
      </c>
      <c r="J97" s="142" t="e">
        <f t="shared" si="2"/>
        <v>#REF!</v>
      </c>
      <c r="K97" s="7">
        <v>8</v>
      </c>
      <c r="O97" s="8"/>
      <c r="P97" s="141"/>
      <c r="Q97" s="141"/>
    </row>
    <row r="98" spans="1:17" s="7" customFormat="1" ht="13" hidden="1" x14ac:dyDescent="0.3">
      <c r="A98" s="105" t="s">
        <v>276</v>
      </c>
      <c r="B98" s="105"/>
      <c r="C98" s="105"/>
      <c r="D98" s="140"/>
      <c r="I98" s="7" t="e">
        <f>IF(I97&lt;#REF!,I97+1,"")</f>
        <v>#REF!</v>
      </c>
      <c r="J98" s="142" t="e">
        <f t="shared" si="2"/>
        <v>#REF!</v>
      </c>
      <c r="K98" s="7">
        <v>9</v>
      </c>
      <c r="O98" s="8"/>
      <c r="P98" s="141"/>
      <c r="Q98" s="141"/>
    </row>
    <row r="99" spans="1:17" s="7" customFormat="1" ht="13" hidden="1" x14ac:dyDescent="0.3">
      <c r="A99" s="105" t="s">
        <v>276</v>
      </c>
      <c r="B99" s="105"/>
      <c r="C99" s="105"/>
      <c r="D99" s="140"/>
      <c r="I99" s="7" t="e">
        <f>IF(I98&lt;#REF!,I98+1,"")</f>
        <v>#REF!</v>
      </c>
      <c r="J99" s="142" t="e">
        <f t="shared" si="2"/>
        <v>#REF!</v>
      </c>
      <c r="K99" s="7">
        <v>10</v>
      </c>
      <c r="O99" s="8"/>
      <c r="P99" s="141"/>
      <c r="Q99" s="141"/>
    </row>
    <row r="100" spans="1:17" s="7" customFormat="1" ht="13" hidden="1" x14ac:dyDescent="0.3">
      <c r="A100" s="105" t="s">
        <v>276</v>
      </c>
      <c r="B100" s="105"/>
      <c r="C100" s="105"/>
      <c r="D100" s="140"/>
      <c r="I100" s="7" t="e">
        <f>IF(I99&lt;#REF!,I99+1,"")</f>
        <v>#REF!</v>
      </c>
      <c r="J100" s="142" t="e">
        <f t="shared" si="2"/>
        <v>#REF!</v>
      </c>
      <c r="K100" s="7">
        <v>11</v>
      </c>
      <c r="O100" s="8"/>
      <c r="P100" s="141"/>
      <c r="Q100" s="141"/>
    </row>
    <row r="101" spans="1:17" s="7" customFormat="1" ht="13" hidden="1" x14ac:dyDescent="0.3">
      <c r="A101" s="105" t="s">
        <v>276</v>
      </c>
      <c r="B101" s="105"/>
      <c r="C101" s="105"/>
      <c r="D101" s="140"/>
      <c r="I101" s="7" t="e">
        <f>IF(I100&lt;#REF!,I100+1,"")</f>
        <v>#REF!</v>
      </c>
      <c r="J101" s="142" t="e">
        <f t="shared" si="2"/>
        <v>#REF!</v>
      </c>
      <c r="K101" s="7">
        <v>12</v>
      </c>
      <c r="O101" s="8"/>
      <c r="P101" s="141"/>
      <c r="Q101" s="141"/>
    </row>
    <row r="102" spans="1:17" s="7" customFormat="1" ht="13" hidden="1" x14ac:dyDescent="0.3">
      <c r="A102" s="105" t="s">
        <v>276</v>
      </c>
      <c r="B102" s="105"/>
      <c r="C102" s="105"/>
      <c r="D102" s="140"/>
      <c r="I102" s="7" t="e">
        <f>IF(I101&lt;#REF!,I101+1,"")</f>
        <v>#REF!</v>
      </c>
      <c r="J102" s="142" t="e">
        <f t="shared" si="2"/>
        <v>#REF!</v>
      </c>
      <c r="K102" s="7">
        <v>13</v>
      </c>
      <c r="O102" s="8"/>
      <c r="P102" s="141"/>
      <c r="Q102" s="141"/>
    </row>
    <row r="103" spans="1:17" s="7" customFormat="1" ht="13" hidden="1" x14ac:dyDescent="0.3">
      <c r="A103" s="105" t="s">
        <v>276</v>
      </c>
      <c r="B103" s="105"/>
      <c r="C103" s="105"/>
      <c r="D103" s="140"/>
      <c r="I103" s="7" t="e">
        <f>IF(I102&lt;#REF!,I102+1,"")</f>
        <v>#REF!</v>
      </c>
      <c r="J103" s="142" t="e">
        <f t="shared" si="2"/>
        <v>#REF!</v>
      </c>
      <c r="K103" s="7">
        <v>14</v>
      </c>
      <c r="O103" s="8"/>
      <c r="P103" s="141"/>
      <c r="Q103" s="141"/>
    </row>
    <row r="104" spans="1:17" s="7" customFormat="1" ht="13" hidden="1" x14ac:dyDescent="0.3">
      <c r="A104" s="105" t="s">
        <v>276</v>
      </c>
      <c r="B104" s="105"/>
      <c r="C104" s="105"/>
      <c r="D104" s="140"/>
      <c r="I104" s="7" t="e">
        <f>IF(I103&lt;#REF!,I103+1,"")</f>
        <v>#REF!</v>
      </c>
      <c r="J104" s="142" t="e">
        <f t="shared" si="2"/>
        <v>#REF!</v>
      </c>
      <c r="K104" s="7">
        <v>15</v>
      </c>
      <c r="O104" s="8"/>
      <c r="P104" s="141"/>
      <c r="Q104" s="141"/>
    </row>
    <row r="105" spans="1:17" s="7" customFormat="1" ht="13" hidden="1" x14ac:dyDescent="0.3">
      <c r="A105" s="105" t="s">
        <v>276</v>
      </c>
      <c r="B105" s="105"/>
      <c r="C105" s="105"/>
      <c r="D105" s="140"/>
      <c r="I105" s="7" t="e">
        <f>IF(I104&lt;#REF!,I104+1,"")</f>
        <v>#REF!</v>
      </c>
      <c r="J105" s="142" t="e">
        <f t="shared" si="2"/>
        <v>#REF!</v>
      </c>
      <c r="K105" s="7">
        <v>16</v>
      </c>
      <c r="O105" s="8"/>
      <c r="P105" s="141"/>
      <c r="Q105" s="141"/>
    </row>
    <row r="106" spans="1:17" s="7" customFormat="1" ht="13" hidden="1" x14ac:dyDescent="0.3">
      <c r="A106" s="105" t="s">
        <v>276</v>
      </c>
      <c r="B106" s="105"/>
      <c r="C106" s="105"/>
      <c r="D106" s="140"/>
      <c r="I106" s="7" t="e">
        <f>IF(I105&lt;#REF!,I105+1,"")</f>
        <v>#REF!</v>
      </c>
      <c r="J106" s="142" t="e">
        <f t="shared" si="2"/>
        <v>#REF!</v>
      </c>
      <c r="K106" s="7">
        <v>17</v>
      </c>
      <c r="O106" s="8"/>
      <c r="P106" s="141"/>
      <c r="Q106" s="141"/>
    </row>
    <row r="107" spans="1:17" s="7" customFormat="1" ht="13" hidden="1" x14ac:dyDescent="0.3">
      <c r="A107" s="105" t="s">
        <v>276</v>
      </c>
      <c r="B107" s="105"/>
      <c r="C107" s="105"/>
      <c r="D107" s="140"/>
      <c r="I107" s="7" t="e">
        <f>IF(I106&lt;#REF!,I106+1,"")</f>
        <v>#REF!</v>
      </c>
      <c r="J107" s="142" t="e">
        <f t="shared" si="2"/>
        <v>#REF!</v>
      </c>
      <c r="K107" s="7">
        <v>18</v>
      </c>
      <c r="O107" s="8"/>
      <c r="P107" s="141"/>
      <c r="Q107" s="141"/>
    </row>
    <row r="108" spans="1:17" s="7" customFormat="1" ht="13" hidden="1" x14ac:dyDescent="0.3">
      <c r="A108" s="105" t="s">
        <v>276</v>
      </c>
      <c r="B108" s="105"/>
      <c r="C108" s="105"/>
      <c r="D108" s="140"/>
      <c r="I108" s="7" t="e">
        <f>IF(I107&lt;#REF!,I107+1,"")</f>
        <v>#REF!</v>
      </c>
      <c r="J108" s="142" t="e">
        <f t="shared" si="2"/>
        <v>#REF!</v>
      </c>
      <c r="K108" s="7">
        <v>19</v>
      </c>
      <c r="O108" s="8"/>
      <c r="P108" s="141"/>
      <c r="Q108" s="141"/>
    </row>
    <row r="109" spans="1:17" s="7" customFormat="1" ht="13" hidden="1" x14ac:dyDescent="0.3">
      <c r="A109" s="105" t="s">
        <v>276</v>
      </c>
      <c r="B109" s="105"/>
      <c r="C109" s="105"/>
      <c r="D109" s="140"/>
      <c r="I109" s="7" t="e">
        <f>IF(I108&lt;#REF!,I108+1,"")</f>
        <v>#REF!</v>
      </c>
      <c r="J109" s="142" t="e">
        <f t="shared" si="2"/>
        <v>#REF!</v>
      </c>
      <c r="K109" s="7">
        <v>20</v>
      </c>
      <c r="O109" s="8"/>
      <c r="P109" s="141"/>
      <c r="Q109" s="141"/>
    </row>
    <row r="110" spans="1:17" s="7" customFormat="1" ht="13" hidden="1" x14ac:dyDescent="0.3">
      <c r="A110" s="105" t="s">
        <v>276</v>
      </c>
      <c r="B110" s="105"/>
      <c r="C110" s="105"/>
      <c r="D110" s="140"/>
      <c r="I110" s="7" t="e">
        <f>IF(I109&lt;#REF!,I109+1,"")</f>
        <v>#REF!</v>
      </c>
      <c r="J110" s="142" t="e">
        <f t="shared" si="2"/>
        <v>#REF!</v>
      </c>
      <c r="K110" s="7">
        <v>21</v>
      </c>
      <c r="O110" s="8"/>
      <c r="P110" s="141"/>
      <c r="Q110" s="141"/>
    </row>
    <row r="111" spans="1:17" s="7" customFormat="1" ht="13" hidden="1" x14ac:dyDescent="0.3">
      <c r="A111" s="105" t="s">
        <v>276</v>
      </c>
      <c r="B111" s="105"/>
      <c r="C111" s="105"/>
      <c r="D111" s="140"/>
      <c r="I111" s="7" t="e">
        <f>IF(I110&lt;#REF!,I110+1,"")</f>
        <v>#REF!</v>
      </c>
      <c r="J111" s="142" t="e">
        <f t="shared" si="2"/>
        <v>#REF!</v>
      </c>
      <c r="K111" s="7">
        <v>22</v>
      </c>
      <c r="O111" s="8"/>
      <c r="P111" s="141"/>
      <c r="Q111" s="141"/>
    </row>
    <row r="112" spans="1:17" s="7" customFormat="1" ht="13" hidden="1" x14ac:dyDescent="0.3">
      <c r="A112" s="105" t="s">
        <v>276</v>
      </c>
      <c r="B112" s="105"/>
      <c r="C112" s="105"/>
      <c r="D112" s="140"/>
      <c r="I112" s="7" t="e">
        <f>IF(I111&lt;#REF!,I111+1,"")</f>
        <v>#REF!</v>
      </c>
      <c r="J112" s="142" t="e">
        <f t="shared" si="2"/>
        <v>#REF!</v>
      </c>
      <c r="K112" s="7">
        <v>23</v>
      </c>
      <c r="O112" s="8"/>
      <c r="P112" s="141"/>
      <c r="Q112" s="141"/>
    </row>
    <row r="113" spans="1:17" s="7" customFormat="1" ht="13" hidden="1" x14ac:dyDescent="0.3">
      <c r="A113" s="105" t="s">
        <v>276</v>
      </c>
      <c r="B113" s="105"/>
      <c r="C113" s="105"/>
      <c r="D113" s="140"/>
      <c r="I113" s="7" t="e">
        <f>IF(I112&lt;#REF!,I112+1,"")</f>
        <v>#REF!</v>
      </c>
      <c r="J113" s="142" t="e">
        <f t="shared" si="2"/>
        <v>#REF!</v>
      </c>
      <c r="K113" s="7">
        <v>24</v>
      </c>
      <c r="O113" s="8"/>
      <c r="P113" s="141"/>
      <c r="Q113" s="141"/>
    </row>
    <row r="114" spans="1:17" s="7" customFormat="1" ht="13" hidden="1" x14ac:dyDescent="0.3">
      <c r="A114" s="105" t="s">
        <v>276</v>
      </c>
      <c r="B114" s="105"/>
      <c r="C114" s="105"/>
      <c r="D114" s="140"/>
      <c r="I114" s="7" t="e">
        <f>IF(I113&lt;#REF!,I113+1,"")</f>
        <v>#REF!</v>
      </c>
      <c r="J114" s="142" t="e">
        <f t="shared" si="2"/>
        <v>#REF!</v>
      </c>
      <c r="K114" s="7">
        <v>25</v>
      </c>
      <c r="O114" s="8"/>
      <c r="P114" s="141"/>
      <c r="Q114" s="141"/>
    </row>
    <row r="115" spans="1:17" s="7" customFormat="1" ht="13" hidden="1" x14ac:dyDescent="0.3">
      <c r="A115" s="105" t="s">
        <v>276</v>
      </c>
      <c r="B115" s="105"/>
      <c r="C115" s="105"/>
      <c r="D115" s="140"/>
      <c r="O115" s="8"/>
      <c r="P115" s="141"/>
      <c r="Q115" s="141"/>
    </row>
    <row r="116" spans="1:17" s="7" customFormat="1" ht="13" hidden="1" x14ac:dyDescent="0.3">
      <c r="A116" s="105" t="s">
        <v>276</v>
      </c>
      <c r="B116" s="105"/>
      <c r="C116" s="105"/>
      <c r="D116" s="140"/>
      <c r="O116" s="8"/>
      <c r="P116" s="141"/>
      <c r="Q116" s="141"/>
    </row>
    <row r="117" spans="1:17" s="7" customFormat="1" ht="13" hidden="1" x14ac:dyDescent="0.3">
      <c r="A117" s="105" t="s">
        <v>276</v>
      </c>
      <c r="B117" s="105"/>
      <c r="C117" s="105"/>
      <c r="D117" s="140"/>
      <c r="O117" s="8"/>
      <c r="P117" s="141"/>
      <c r="Q117" s="141"/>
    </row>
    <row r="118" spans="1:17" s="7" customFormat="1" ht="13" hidden="1" x14ac:dyDescent="0.3">
      <c r="A118" s="105" t="s">
        <v>276</v>
      </c>
      <c r="B118" s="105"/>
      <c r="C118" s="105"/>
      <c r="D118" s="140"/>
      <c r="O118" s="8"/>
      <c r="P118" s="141"/>
      <c r="Q118" s="141"/>
    </row>
    <row r="119" spans="1:17" s="7" customFormat="1" ht="13" hidden="1" x14ac:dyDescent="0.3">
      <c r="A119" s="105" t="s">
        <v>276</v>
      </c>
      <c r="B119" s="105"/>
      <c r="C119" s="105"/>
      <c r="D119" s="140"/>
      <c r="O119" s="8"/>
      <c r="P119" s="141"/>
      <c r="Q119" s="141"/>
    </row>
    <row r="120" spans="1:17" s="7" customFormat="1" ht="13" hidden="1" x14ac:dyDescent="0.3">
      <c r="A120" s="105" t="s">
        <v>276</v>
      </c>
      <c r="B120" s="105"/>
      <c r="C120" s="105"/>
      <c r="D120" s="140"/>
      <c r="O120" s="8"/>
      <c r="P120" s="141"/>
      <c r="Q120" s="141"/>
    </row>
    <row r="121" spans="1:17" s="7" customFormat="1" ht="13" hidden="1" x14ac:dyDescent="0.3">
      <c r="A121" s="105" t="s">
        <v>276</v>
      </c>
      <c r="B121" s="105"/>
      <c r="C121" s="105"/>
      <c r="D121" s="140"/>
      <c r="O121" s="8"/>
      <c r="P121" s="141"/>
      <c r="Q121" s="141"/>
    </row>
    <row r="122" spans="1:17" s="7" customFormat="1" ht="13" hidden="1" x14ac:dyDescent="0.3">
      <c r="A122" s="105" t="s">
        <v>276</v>
      </c>
      <c r="B122" s="105"/>
      <c r="C122" s="105"/>
      <c r="D122" s="140"/>
      <c r="O122" s="8"/>
      <c r="P122" s="141"/>
      <c r="Q122" s="141"/>
    </row>
    <row r="123" spans="1:17" s="7" customFormat="1" ht="13" hidden="1" x14ac:dyDescent="0.3">
      <c r="A123" s="105" t="s">
        <v>276</v>
      </c>
      <c r="B123" s="105"/>
      <c r="C123" s="105"/>
      <c r="D123" s="140"/>
      <c r="O123" s="8"/>
      <c r="P123" s="141"/>
      <c r="Q123" s="141"/>
    </row>
    <row r="124" spans="1:17" s="7" customFormat="1" ht="13" hidden="1" x14ac:dyDescent="0.3">
      <c r="A124" s="105" t="s">
        <v>276</v>
      </c>
      <c r="B124" s="105"/>
      <c r="C124" s="105"/>
      <c r="D124" s="140"/>
      <c r="O124" s="8"/>
      <c r="P124" s="141"/>
      <c r="Q124" s="141"/>
    </row>
    <row r="125" spans="1:17" x14ac:dyDescent="0.25">
      <c r="A125" s="18"/>
      <c r="B125" s="18"/>
      <c r="C125" s="18"/>
      <c r="E125" s="18"/>
      <c r="F125" s="18"/>
      <c r="G125" s="18"/>
      <c r="H125" s="18"/>
      <c r="I125" s="18"/>
      <c r="J125" s="18"/>
      <c r="K125" s="18"/>
      <c r="L125" s="18"/>
      <c r="M125" s="18"/>
      <c r="N125" s="18"/>
      <c r="O125" s="18"/>
      <c r="P125" s="3"/>
      <c r="Q125" s="3"/>
    </row>
    <row r="126" spans="1:17" ht="12.75" customHeight="1" x14ac:dyDescent="0.3">
      <c r="A126" s="18"/>
      <c r="B126" s="18"/>
      <c r="C126" s="18"/>
      <c r="D126" s="8" t="s">
        <v>314</v>
      </c>
      <c r="P126" s="3"/>
      <c r="Q126" s="3">
        <f>LEN(P126)</f>
        <v>0</v>
      </c>
    </row>
    <row r="127" spans="1:17" ht="5.15" customHeight="1" x14ac:dyDescent="0.25">
      <c r="A127" s="18"/>
      <c r="B127" s="18"/>
      <c r="C127" s="18"/>
      <c r="P127" s="3"/>
      <c r="Q127" s="3">
        <f>LEN(P127)</f>
        <v>0</v>
      </c>
    </row>
    <row r="128" spans="1:17" s="7" customFormat="1" ht="13" x14ac:dyDescent="0.3">
      <c r="A128" s="105"/>
      <c r="D128" s="68">
        <v>10</v>
      </c>
      <c r="E128" s="7" t="s">
        <v>315</v>
      </c>
      <c r="G128" s="105"/>
      <c r="P128" s="7" t="b">
        <v>1</v>
      </c>
      <c r="Q128" s="7">
        <f>LEN(P128)</f>
        <v>4</v>
      </c>
    </row>
    <row r="129" spans="1:17" s="7" customFormat="1" ht="13" hidden="1" x14ac:dyDescent="0.3">
      <c r="A129" s="105" t="s">
        <v>276</v>
      </c>
      <c r="B129" s="105"/>
      <c r="C129" s="105"/>
      <c r="D129" s="140"/>
      <c r="O129" s="8"/>
      <c r="P129" s="141"/>
      <c r="Q129" s="141"/>
    </row>
    <row r="130" spans="1:17" s="7" customFormat="1" ht="13" hidden="1" x14ac:dyDescent="0.3">
      <c r="A130" s="105" t="s">
        <v>276</v>
      </c>
      <c r="B130" s="105"/>
      <c r="C130" s="105"/>
      <c r="D130" s="140"/>
      <c r="O130" s="8"/>
      <c r="P130" s="141"/>
      <c r="Q130" s="141"/>
    </row>
    <row r="131" spans="1:17" s="7" customFormat="1" ht="13" hidden="1" x14ac:dyDescent="0.3">
      <c r="A131" s="105" t="s">
        <v>276</v>
      </c>
      <c r="B131" s="105"/>
      <c r="C131" s="105"/>
      <c r="D131" s="140"/>
      <c r="O131" s="8"/>
      <c r="P131" s="141"/>
      <c r="Q131" s="141"/>
    </row>
    <row r="132" spans="1:17" s="7" customFormat="1" ht="13" hidden="1" x14ac:dyDescent="0.3">
      <c r="A132" s="105" t="s">
        <v>276</v>
      </c>
      <c r="B132" s="105"/>
      <c r="C132" s="105"/>
      <c r="D132" s="140"/>
      <c r="O132" s="8"/>
      <c r="P132" s="141"/>
      <c r="Q132" s="141"/>
    </row>
    <row r="133" spans="1:17" s="7" customFormat="1" ht="13" hidden="1" x14ac:dyDescent="0.3">
      <c r="A133" s="105" t="s">
        <v>276</v>
      </c>
      <c r="B133" s="105"/>
      <c r="C133" s="105"/>
      <c r="D133" s="140"/>
      <c r="O133" s="8"/>
      <c r="P133" s="141"/>
      <c r="Q133" s="141"/>
    </row>
    <row r="134" spans="1:17" s="7" customFormat="1" ht="13" hidden="1" x14ac:dyDescent="0.3">
      <c r="A134" s="105" t="s">
        <v>276</v>
      </c>
      <c r="B134" s="105"/>
      <c r="C134" s="105"/>
      <c r="D134" s="140"/>
      <c r="O134" s="8"/>
      <c r="P134" s="141"/>
      <c r="Q134" s="141"/>
    </row>
    <row r="135" spans="1:17" s="7" customFormat="1" ht="13" hidden="1" x14ac:dyDescent="0.3">
      <c r="A135" s="105" t="s">
        <v>276</v>
      </c>
      <c r="B135" s="105"/>
      <c r="C135" s="105"/>
      <c r="D135" s="140"/>
      <c r="O135" s="8"/>
      <c r="P135" s="141"/>
      <c r="Q135" s="141"/>
    </row>
    <row r="136" spans="1:17" s="7" customFormat="1" ht="13" hidden="1" x14ac:dyDescent="0.3">
      <c r="A136" s="105" t="s">
        <v>276</v>
      </c>
      <c r="B136" s="105"/>
      <c r="C136" s="105"/>
      <c r="D136" s="140"/>
      <c r="O136" s="8"/>
      <c r="P136" s="141"/>
      <c r="Q136" s="141"/>
    </row>
    <row r="137" spans="1:17" s="7" customFormat="1" ht="13" hidden="1" x14ac:dyDescent="0.3">
      <c r="A137" s="105" t="s">
        <v>276</v>
      </c>
      <c r="B137" s="105"/>
      <c r="C137" s="105"/>
      <c r="D137" s="140"/>
      <c r="O137" s="8"/>
      <c r="P137" s="141"/>
      <c r="Q137" s="141"/>
    </row>
    <row r="138" spans="1:17" s="7" customFormat="1" ht="13" hidden="1" x14ac:dyDescent="0.3">
      <c r="A138" s="105" t="s">
        <v>276</v>
      </c>
      <c r="B138" s="105"/>
      <c r="C138" s="105"/>
      <c r="D138" s="140"/>
      <c r="O138" s="8"/>
      <c r="P138" s="141"/>
      <c r="Q138" s="141"/>
    </row>
    <row r="139" spans="1:17" ht="5.15" customHeight="1" x14ac:dyDescent="0.25">
      <c r="A139" s="18"/>
      <c r="B139" s="18"/>
      <c r="C139" s="18"/>
      <c r="P139" s="3"/>
      <c r="Q139" s="3">
        <f>LEN(P139)</f>
        <v>0</v>
      </c>
    </row>
    <row r="140" spans="1:17" ht="12.75" customHeight="1" x14ac:dyDescent="0.3">
      <c r="A140" s="18"/>
      <c r="B140" s="18"/>
      <c r="C140" s="18"/>
      <c r="D140" s="108">
        <v>210400</v>
      </c>
      <c r="E140" s="1" t="s">
        <v>316</v>
      </c>
      <c r="O140" s="10"/>
      <c r="P140" s="3" t="b">
        <v>1</v>
      </c>
      <c r="Q140" s="3">
        <f>LEN(P140)</f>
        <v>4</v>
      </c>
    </row>
    <row r="141" spans="1:17" ht="13" hidden="1" x14ac:dyDescent="0.3">
      <c r="A141" s="18"/>
      <c r="B141" s="18"/>
      <c r="C141" s="18"/>
      <c r="O141" s="10"/>
      <c r="P141" s="3"/>
      <c r="Q141" s="3"/>
    </row>
    <row r="142" spans="1:17" s="7" customFormat="1" ht="13" hidden="1" x14ac:dyDescent="0.3">
      <c r="A142" s="105" t="s">
        <v>276</v>
      </c>
      <c r="B142" s="105"/>
      <c r="C142" s="105"/>
      <c r="D142" s="140"/>
      <c r="O142" s="8"/>
      <c r="P142" s="141"/>
      <c r="Q142" s="141"/>
    </row>
    <row r="143" spans="1:17" s="7" customFormat="1" ht="13" hidden="1" x14ac:dyDescent="0.3">
      <c r="A143" s="105" t="s">
        <v>276</v>
      </c>
      <c r="B143" s="105"/>
      <c r="C143" s="105"/>
      <c r="D143" s="140" t="s">
        <v>317</v>
      </c>
      <c r="O143" s="8"/>
      <c r="P143" s="141"/>
      <c r="Q143" s="141"/>
    </row>
    <row r="144" spans="1:17" s="7" customFormat="1" ht="13" hidden="1" x14ac:dyDescent="0.3">
      <c r="A144" s="105" t="s">
        <v>276</v>
      </c>
      <c r="B144" s="105"/>
      <c r="C144" s="105"/>
      <c r="D144" s="140"/>
      <c r="O144" s="8"/>
      <c r="P144" s="141"/>
      <c r="Q144" s="141"/>
    </row>
    <row r="145" spans="1:17" s="7" customFormat="1" ht="13" hidden="1" x14ac:dyDescent="0.3">
      <c r="A145" s="105" t="s">
        <v>276</v>
      </c>
      <c r="B145" s="105"/>
      <c r="C145" s="105"/>
      <c r="D145" s="140"/>
      <c r="O145" s="8"/>
      <c r="P145" s="141"/>
      <c r="Q145" s="141"/>
    </row>
    <row r="146" spans="1:17" s="7" customFormat="1" ht="13" hidden="1" x14ac:dyDescent="0.3">
      <c r="A146" s="105" t="s">
        <v>276</v>
      </c>
      <c r="B146" s="105"/>
      <c r="C146" s="105"/>
      <c r="D146" s="140"/>
      <c r="O146" s="8"/>
      <c r="P146" s="141"/>
      <c r="Q146" s="141"/>
    </row>
    <row r="147" spans="1:17" s="7" customFormat="1" ht="13" hidden="1" x14ac:dyDescent="0.3">
      <c r="A147" s="105" t="s">
        <v>276</v>
      </c>
      <c r="B147" s="105"/>
      <c r="C147" s="105"/>
      <c r="D147" s="140"/>
      <c r="O147" s="8"/>
      <c r="P147" s="141"/>
      <c r="Q147" s="141"/>
    </row>
    <row r="148" spans="1:17" s="7" customFormat="1" ht="13" hidden="1" x14ac:dyDescent="0.3">
      <c r="A148" s="105" t="s">
        <v>276</v>
      </c>
      <c r="B148" s="105"/>
      <c r="C148" s="105"/>
      <c r="D148" s="140"/>
      <c r="O148" s="8"/>
      <c r="P148" s="141"/>
      <c r="Q148" s="141"/>
    </row>
    <row r="149" spans="1:17" s="7" customFormat="1" ht="13" hidden="1" x14ac:dyDescent="0.3">
      <c r="A149" s="105" t="s">
        <v>276</v>
      </c>
      <c r="B149" s="105"/>
      <c r="C149" s="105"/>
      <c r="D149" s="140"/>
      <c r="O149" s="8"/>
      <c r="P149" s="141"/>
      <c r="Q149" s="141"/>
    </row>
    <row r="150" spans="1:17" s="7" customFormat="1" ht="13" hidden="1" x14ac:dyDescent="0.3">
      <c r="A150" s="105" t="s">
        <v>276</v>
      </c>
      <c r="B150" s="105"/>
      <c r="C150" s="105"/>
      <c r="D150" s="140"/>
      <c r="O150" s="8"/>
      <c r="P150" s="141"/>
      <c r="Q150" s="141"/>
    </row>
    <row r="151" spans="1:17" ht="5.15" customHeight="1" x14ac:dyDescent="0.25">
      <c r="A151" s="18"/>
      <c r="B151" s="18"/>
      <c r="C151" s="18"/>
      <c r="P151" s="3"/>
      <c r="Q151" s="3">
        <f>LEN(P151)</f>
        <v>0</v>
      </c>
    </row>
    <row r="152" spans="1:17" ht="13" x14ac:dyDescent="0.3">
      <c r="A152" s="18"/>
      <c r="B152" s="18"/>
      <c r="C152" s="18"/>
      <c r="D152" s="108">
        <v>105200</v>
      </c>
      <c r="E152" s="1" t="s">
        <v>318</v>
      </c>
      <c r="O152" s="10"/>
      <c r="P152" s="3" t="b">
        <v>1</v>
      </c>
      <c r="Q152" s="3">
        <f>LEN(P152)</f>
        <v>4</v>
      </c>
    </row>
    <row r="153" spans="1:17" ht="5.15" customHeight="1" x14ac:dyDescent="0.3">
      <c r="A153" s="18"/>
      <c r="B153" s="18"/>
      <c r="C153" s="18"/>
      <c r="O153" s="10"/>
      <c r="P153" s="3"/>
      <c r="Q153" s="3"/>
    </row>
    <row r="154" spans="1:17" s="7" customFormat="1" ht="13" hidden="1" x14ac:dyDescent="0.3">
      <c r="A154" s="105" t="s">
        <v>276</v>
      </c>
      <c r="B154" s="105"/>
      <c r="C154" s="105"/>
      <c r="D154" s="140"/>
      <c r="O154" s="8"/>
      <c r="P154" s="141"/>
      <c r="Q154" s="141"/>
    </row>
    <row r="155" spans="1:17" s="7" customFormat="1" ht="13" hidden="1" x14ac:dyDescent="0.3">
      <c r="A155" s="105" t="s">
        <v>276</v>
      </c>
      <c r="B155" s="105"/>
      <c r="C155" s="105"/>
      <c r="D155" s="140" t="s">
        <v>317</v>
      </c>
      <c r="O155" s="8"/>
      <c r="P155" s="141"/>
      <c r="Q155" s="141"/>
    </row>
    <row r="156" spans="1:17" s="7" customFormat="1" ht="13" hidden="1" x14ac:dyDescent="0.3">
      <c r="A156" s="105" t="s">
        <v>276</v>
      </c>
      <c r="B156" s="105"/>
      <c r="C156" s="105"/>
      <c r="O156" s="8"/>
      <c r="P156" s="141"/>
      <c r="Q156" s="141"/>
    </row>
    <row r="157" spans="1:17" s="7" customFormat="1" ht="13" hidden="1" x14ac:dyDescent="0.3">
      <c r="A157" s="105" t="s">
        <v>276</v>
      </c>
      <c r="B157" s="105"/>
      <c r="C157" s="105"/>
      <c r="D157" s="140"/>
      <c r="O157" s="8"/>
      <c r="P157" s="141"/>
      <c r="Q157" s="141"/>
    </row>
    <row r="158" spans="1:17" s="7" customFormat="1" ht="13" hidden="1" x14ac:dyDescent="0.3">
      <c r="A158" s="105" t="s">
        <v>276</v>
      </c>
      <c r="B158" s="105"/>
      <c r="C158" s="105"/>
      <c r="D158" s="140"/>
      <c r="O158" s="8"/>
      <c r="P158" s="141"/>
      <c r="Q158" s="141"/>
    </row>
    <row r="159" spans="1:17" s="18" customFormat="1" ht="13" x14ac:dyDescent="0.3">
      <c r="D159" s="116">
        <v>0.65</v>
      </c>
      <c r="E159" s="18" t="s">
        <v>319</v>
      </c>
    </row>
    <row r="160" spans="1:17" s="18" customFormat="1" ht="5.15" customHeight="1" x14ac:dyDescent="0.25"/>
    <row r="161" spans="1:17" s="18" customFormat="1" ht="13" x14ac:dyDescent="0.3">
      <c r="A161" s="144"/>
      <c r="D161" s="116">
        <f>0.35*0.7</f>
        <v>0.24499999999999997</v>
      </c>
      <c r="E161" s="18" t="s">
        <v>320</v>
      </c>
      <c r="I161" s="232" t="e">
        <f>D161/A161</f>
        <v>#DIV/0!</v>
      </c>
    </row>
    <row r="162" spans="1:17" s="18" customFormat="1" ht="5.15" customHeight="1" x14ac:dyDescent="0.25"/>
    <row r="163" spans="1:17" s="18" customFormat="1" ht="13" x14ac:dyDescent="0.3">
      <c r="D163" s="116">
        <f>0.35*0.3</f>
        <v>0.105</v>
      </c>
      <c r="E163" s="1" t="s">
        <v>321</v>
      </c>
    </row>
    <row r="164" spans="1:17" ht="5.15" customHeight="1" x14ac:dyDescent="0.25">
      <c r="A164" s="18"/>
      <c r="B164" s="18"/>
      <c r="C164" s="18"/>
      <c r="P164" s="3"/>
      <c r="Q164" s="3"/>
    </row>
    <row r="165" spans="1:17" ht="13" x14ac:dyDescent="0.3">
      <c r="A165" s="18"/>
      <c r="B165" s="18"/>
      <c r="C165" s="18"/>
      <c r="D165" s="68">
        <v>3</v>
      </c>
      <c r="E165" s="1" t="s">
        <v>322</v>
      </c>
      <c r="P165" s="3"/>
      <c r="Q165" s="3"/>
    </row>
    <row r="166" spans="1:17" x14ac:dyDescent="0.25">
      <c r="A166" s="18"/>
      <c r="B166" s="18"/>
      <c r="C166" s="18"/>
      <c r="P166" s="3"/>
      <c r="Q166" s="3"/>
    </row>
    <row r="167" spans="1:17" x14ac:dyDescent="0.25">
      <c r="A167" s="18"/>
      <c r="B167" s="18"/>
      <c r="C167" s="18"/>
      <c r="P167" s="3"/>
      <c r="Q167" s="3">
        <f t="shared" ref="Q167:Q175" si="3">LEN(P167)</f>
        <v>0</v>
      </c>
    </row>
    <row r="168" spans="1:17" ht="13.5" thickBot="1" x14ac:dyDescent="0.35">
      <c r="A168" s="18"/>
      <c r="B168" s="18"/>
      <c r="C168" s="18"/>
      <c r="D168" s="8" t="s">
        <v>323</v>
      </c>
      <c r="P168" s="3"/>
      <c r="Q168" s="3">
        <f t="shared" si="3"/>
        <v>0</v>
      </c>
    </row>
    <row r="169" spans="1:17" ht="13.5" thickBot="1" x14ac:dyDescent="0.35">
      <c r="A169" s="18"/>
      <c r="B169" s="18"/>
      <c r="C169" s="18"/>
      <c r="D169" s="233">
        <v>1</v>
      </c>
      <c r="E169" s="1" t="s">
        <v>324</v>
      </c>
      <c r="P169" s="3" t="b">
        <v>1</v>
      </c>
      <c r="Q169" s="3">
        <f t="shared" si="3"/>
        <v>4</v>
      </c>
    </row>
    <row r="170" spans="1:17" ht="5.15" customHeight="1" thickBot="1" x14ac:dyDescent="0.3">
      <c r="A170" s="18"/>
      <c r="B170" s="18"/>
      <c r="C170" s="18"/>
      <c r="P170" s="3"/>
      <c r="Q170" s="3">
        <f t="shared" si="3"/>
        <v>0</v>
      </c>
    </row>
    <row r="171" spans="1:17" ht="13.5" thickBot="1" x14ac:dyDescent="0.35">
      <c r="A171" s="18"/>
      <c r="B171" s="18"/>
      <c r="C171" s="18"/>
      <c r="D171" s="233">
        <v>3</v>
      </c>
      <c r="E171" s="1" t="s">
        <v>325</v>
      </c>
      <c r="P171" s="3" t="b">
        <v>1</v>
      </c>
      <c r="Q171" s="3">
        <f t="shared" si="3"/>
        <v>4</v>
      </c>
    </row>
    <row r="172" spans="1:17" ht="5.15" customHeight="1" thickBot="1" x14ac:dyDescent="0.3">
      <c r="A172" s="18"/>
      <c r="B172" s="18"/>
      <c r="C172" s="18"/>
      <c r="P172" s="3"/>
      <c r="Q172" s="3">
        <f t="shared" si="3"/>
        <v>0</v>
      </c>
    </row>
    <row r="173" spans="1:17" ht="13.5" thickBot="1" x14ac:dyDescent="0.35">
      <c r="A173" s="10"/>
      <c r="C173" s="18"/>
      <c r="D173" s="234">
        <v>0.4</v>
      </c>
      <c r="E173" s="1" t="s">
        <v>413</v>
      </c>
      <c r="P173" s="3" t="b">
        <v>1</v>
      </c>
      <c r="Q173" s="3">
        <f t="shared" si="3"/>
        <v>4</v>
      </c>
    </row>
    <row r="174" spans="1:17" ht="5.15" customHeight="1" x14ac:dyDescent="0.25">
      <c r="A174" s="18"/>
      <c r="B174" s="18"/>
      <c r="C174" s="18"/>
      <c r="P174" s="3"/>
      <c r="Q174" s="3">
        <f t="shared" si="3"/>
        <v>0</v>
      </c>
    </row>
    <row r="175" spans="1:17" ht="13" x14ac:dyDescent="0.3">
      <c r="A175" s="18"/>
      <c r="B175" s="18"/>
      <c r="C175" s="18"/>
      <c r="D175" s="146">
        <v>0.5</v>
      </c>
      <c r="E175" s="1" t="s">
        <v>414</v>
      </c>
      <c r="P175" s="3" t="b">
        <v>1</v>
      </c>
      <c r="Q175" s="3">
        <f t="shared" si="3"/>
        <v>4</v>
      </c>
    </row>
    <row r="176" spans="1:17" x14ac:dyDescent="0.25">
      <c r="A176" s="18"/>
      <c r="B176" s="18"/>
      <c r="C176" s="18"/>
      <c r="D176" s="18"/>
      <c r="P176" s="3"/>
      <c r="Q176" s="3"/>
    </row>
    <row r="177" spans="1:17" ht="13" x14ac:dyDescent="0.3">
      <c r="A177" s="18"/>
      <c r="B177" s="18"/>
      <c r="C177" s="18"/>
      <c r="D177" s="8" t="s">
        <v>328</v>
      </c>
      <c r="P177" s="3"/>
      <c r="Q177" s="3"/>
    </row>
    <row r="178" spans="1:17" ht="13" x14ac:dyDescent="0.3">
      <c r="A178" s="18"/>
      <c r="B178" s="18"/>
      <c r="C178" s="18"/>
      <c r="D178" s="10"/>
      <c r="P178" s="3"/>
      <c r="Q178" s="3"/>
    </row>
    <row r="179" spans="1:17" ht="13" x14ac:dyDescent="0.3">
      <c r="A179" s="18"/>
      <c r="B179" s="18"/>
      <c r="C179" s="18"/>
      <c r="D179" s="10"/>
      <c r="P179" s="3"/>
      <c r="Q179" s="3"/>
    </row>
    <row r="180" spans="1:17" ht="13" x14ac:dyDescent="0.3">
      <c r="A180" s="18"/>
      <c r="B180" s="18"/>
      <c r="C180" s="18"/>
      <c r="D180" s="10"/>
      <c r="P180" s="3"/>
      <c r="Q180" s="3"/>
    </row>
    <row r="181" spans="1:17" x14ac:dyDescent="0.25">
      <c r="A181" s="18"/>
      <c r="B181" s="18"/>
      <c r="C181" s="18"/>
      <c r="D181" s="18"/>
      <c r="P181" s="3"/>
      <c r="Q181" s="3"/>
    </row>
    <row r="182" spans="1:17" x14ac:dyDescent="0.25">
      <c r="A182" s="18"/>
      <c r="B182" s="18"/>
      <c r="C182" s="18"/>
      <c r="P182" s="3"/>
      <c r="Q182" s="3">
        <f t="shared" ref="Q182:Q206" si="4">LEN(P182)</f>
        <v>0</v>
      </c>
    </row>
    <row r="183" spans="1:17" ht="13" x14ac:dyDescent="0.3">
      <c r="A183" s="18"/>
      <c r="B183" s="18"/>
      <c r="C183" s="18"/>
      <c r="D183" s="8" t="s">
        <v>329</v>
      </c>
      <c r="I183" s="165" t="s">
        <v>296</v>
      </c>
      <c r="P183" s="3"/>
      <c r="Q183" s="3">
        <f t="shared" si="4"/>
        <v>0</v>
      </c>
    </row>
    <row r="184" spans="1:17" ht="13" x14ac:dyDescent="0.3">
      <c r="A184" s="18"/>
      <c r="B184" s="18"/>
      <c r="C184" s="18"/>
      <c r="D184" s="147">
        <v>3</v>
      </c>
      <c r="E184" s="7" t="s">
        <v>415</v>
      </c>
      <c r="F184" s="7"/>
      <c r="G184" s="7"/>
      <c r="H184" s="7"/>
      <c r="I184" s="7"/>
      <c r="J184" s="7"/>
      <c r="K184" s="7"/>
      <c r="P184" s="3" t="b">
        <v>1</v>
      </c>
      <c r="Q184" s="3">
        <f t="shared" si="4"/>
        <v>4</v>
      </c>
    </row>
    <row r="185" spans="1:17" ht="5.15" customHeight="1" x14ac:dyDescent="0.25">
      <c r="A185" s="18"/>
      <c r="B185" s="18"/>
      <c r="C185" s="18"/>
      <c r="E185" s="7"/>
      <c r="F185" s="7"/>
      <c r="G185" s="7"/>
      <c r="H185" s="7"/>
      <c r="I185" s="7"/>
      <c r="J185" s="7"/>
      <c r="K185" s="7"/>
      <c r="P185" s="3"/>
      <c r="Q185" s="3">
        <f t="shared" si="4"/>
        <v>0</v>
      </c>
    </row>
    <row r="186" spans="1:17" ht="13" x14ac:dyDescent="0.3">
      <c r="A186" s="148"/>
      <c r="B186" s="18"/>
      <c r="C186" s="18"/>
      <c r="D186" s="147">
        <f>Regionalmultiplikator</f>
        <v>1.4</v>
      </c>
      <c r="E186" s="7" t="s">
        <v>416</v>
      </c>
      <c r="F186" s="7"/>
      <c r="G186" s="7"/>
      <c r="H186" s="7"/>
      <c r="I186" s="7"/>
      <c r="J186" s="7"/>
      <c r="K186" s="7"/>
      <c r="P186" s="3" t="b">
        <v>1</v>
      </c>
      <c r="Q186" s="3">
        <f t="shared" si="4"/>
        <v>4</v>
      </c>
    </row>
    <row r="187" spans="1:17" ht="5.15" customHeight="1" x14ac:dyDescent="0.25">
      <c r="A187" s="18"/>
      <c r="B187" s="18"/>
      <c r="C187" s="18"/>
      <c r="E187" s="7"/>
      <c r="F187" s="7"/>
      <c r="G187" s="7"/>
      <c r="H187" s="7"/>
      <c r="I187" s="7"/>
      <c r="J187" s="7"/>
      <c r="K187" s="7"/>
      <c r="P187" s="3"/>
      <c r="Q187" s="3">
        <f t="shared" si="4"/>
        <v>0</v>
      </c>
    </row>
    <row r="188" spans="1:17" ht="13" x14ac:dyDescent="0.3">
      <c r="A188" s="18"/>
      <c r="B188" s="18"/>
      <c r="C188" s="18"/>
      <c r="D188" s="147">
        <f>EinkommensMP</f>
        <v>1.1000000000000001</v>
      </c>
      <c r="E188" s="7" t="s">
        <v>332</v>
      </c>
      <c r="F188" s="7"/>
      <c r="G188" s="7"/>
      <c r="H188" s="7"/>
      <c r="I188" s="7"/>
      <c r="J188" s="7"/>
      <c r="K188" s="7"/>
      <c r="P188" s="3" t="b">
        <v>1</v>
      </c>
      <c r="Q188" s="3">
        <f t="shared" si="4"/>
        <v>4</v>
      </c>
    </row>
    <row r="189" spans="1:17" ht="5.15" customHeight="1" x14ac:dyDescent="0.25">
      <c r="A189" s="18"/>
      <c r="B189" s="18"/>
      <c r="C189" s="18"/>
      <c r="P189" s="3"/>
      <c r="Q189" s="3">
        <f t="shared" si="4"/>
        <v>0</v>
      </c>
    </row>
    <row r="190" spans="1:17" ht="13" x14ac:dyDescent="0.3">
      <c r="A190" s="18"/>
      <c r="B190" s="18"/>
      <c r="C190" s="18"/>
      <c r="D190" s="110">
        <f>Steuereinnahmen</f>
        <v>1178</v>
      </c>
      <c r="E190" s="7" t="s">
        <v>417</v>
      </c>
      <c r="J190" s="8"/>
      <c r="K190" s="8"/>
      <c r="L190" s="8"/>
      <c r="M190" s="8"/>
      <c r="N190" s="8"/>
      <c r="O190" s="8"/>
      <c r="P190" s="3" t="b">
        <v>1</v>
      </c>
      <c r="Q190" s="3">
        <f t="shared" si="4"/>
        <v>4</v>
      </c>
    </row>
    <row r="191" spans="1:17" ht="5.15" customHeight="1" x14ac:dyDescent="0.25">
      <c r="A191" s="18"/>
      <c r="B191" s="18"/>
      <c r="C191" s="18"/>
      <c r="P191" s="3"/>
      <c r="Q191" s="3">
        <f t="shared" si="4"/>
        <v>0</v>
      </c>
    </row>
    <row r="192" spans="1:17" ht="13" x14ac:dyDescent="0.3">
      <c r="A192" s="18"/>
      <c r="B192" s="18"/>
      <c r="C192" s="18"/>
      <c r="D192" s="110">
        <f>Steuereinn_nachLFA</f>
        <v>1178</v>
      </c>
      <c r="E192" s="7" t="s">
        <v>418</v>
      </c>
      <c r="J192" s="8"/>
      <c r="K192" s="8"/>
      <c r="L192" s="8"/>
      <c r="M192" s="8"/>
      <c r="N192" s="8"/>
      <c r="O192" s="8"/>
      <c r="P192" s="3" t="b">
        <v>1</v>
      </c>
      <c r="Q192" s="3">
        <f t="shared" si="4"/>
        <v>4</v>
      </c>
    </row>
    <row r="193" spans="1:17" ht="5.15" customHeight="1" x14ac:dyDescent="0.25">
      <c r="A193" s="18"/>
      <c r="B193" s="18"/>
      <c r="C193" s="18"/>
      <c r="P193" s="3"/>
      <c r="Q193" s="3">
        <f t="shared" si="4"/>
        <v>0</v>
      </c>
    </row>
    <row r="194" spans="1:17" ht="13" x14ac:dyDescent="0.3">
      <c r="A194" s="18"/>
      <c r="B194" s="18"/>
      <c r="C194" s="18"/>
      <c r="D194" s="149">
        <f>Pendlerquote</f>
        <v>41.624000000000002</v>
      </c>
      <c r="E194" s="1" t="s">
        <v>335</v>
      </c>
      <c r="F194" s="8"/>
      <c r="G194" s="8"/>
      <c r="H194" s="8"/>
      <c r="I194" s="8"/>
      <c r="J194" s="8"/>
      <c r="K194" s="8"/>
      <c r="L194" s="8"/>
      <c r="M194" s="8"/>
      <c r="P194" s="3" t="b">
        <v>1</v>
      </c>
      <c r="Q194" s="3">
        <f t="shared" si="4"/>
        <v>4</v>
      </c>
    </row>
    <row r="195" spans="1:17" ht="5.15" customHeight="1" x14ac:dyDescent="0.3">
      <c r="A195" s="18"/>
      <c r="B195" s="18"/>
      <c r="C195" s="18"/>
      <c r="D195" s="150"/>
      <c r="P195" s="3"/>
      <c r="Q195" s="3">
        <f t="shared" si="4"/>
        <v>0</v>
      </c>
    </row>
    <row r="196" spans="1:17" ht="13" x14ac:dyDescent="0.3">
      <c r="A196" s="18"/>
      <c r="B196" s="18"/>
      <c r="C196" s="18"/>
      <c r="D196" s="147">
        <f>Haushaltsgröße</f>
        <v>1.86</v>
      </c>
      <c r="E196" s="1" t="s">
        <v>419</v>
      </c>
      <c r="F196" s="8"/>
      <c r="P196" s="3" t="b">
        <v>1</v>
      </c>
      <c r="Q196" s="3">
        <f t="shared" si="4"/>
        <v>4</v>
      </c>
    </row>
    <row r="197" spans="1:17" ht="5.15" customHeight="1" x14ac:dyDescent="0.3">
      <c r="A197" s="18"/>
      <c r="B197" s="18"/>
      <c r="C197" s="18"/>
      <c r="D197" s="150"/>
      <c r="P197" s="3"/>
      <c r="Q197" s="3">
        <f t="shared" si="4"/>
        <v>0</v>
      </c>
    </row>
    <row r="198" spans="1:17" ht="13" x14ac:dyDescent="0.3">
      <c r="A198" s="18"/>
      <c r="B198" s="18"/>
      <c r="C198" s="18"/>
      <c r="D198" s="147">
        <v>0.5</v>
      </c>
      <c r="E198" s="1" t="s">
        <v>337</v>
      </c>
      <c r="I198" s="8"/>
      <c r="P198" s="3" t="b">
        <v>1</v>
      </c>
      <c r="Q198" s="3">
        <f t="shared" si="4"/>
        <v>4</v>
      </c>
    </row>
    <row r="199" spans="1:17" ht="5.15" customHeight="1" x14ac:dyDescent="0.3">
      <c r="A199" s="18"/>
      <c r="B199" s="18"/>
      <c r="C199" s="18"/>
      <c r="D199" s="150"/>
      <c r="P199" s="3"/>
      <c r="Q199" s="3">
        <f t="shared" si="4"/>
        <v>0</v>
      </c>
    </row>
    <row r="200" spans="1:17" ht="13" x14ac:dyDescent="0.3">
      <c r="A200" s="18"/>
      <c r="B200" s="18"/>
      <c r="C200" s="18"/>
      <c r="D200" s="147">
        <f>D186-1</f>
        <v>0.39999999999999991</v>
      </c>
      <c r="E200" s="1" t="s">
        <v>338</v>
      </c>
      <c r="J200" s="8"/>
      <c r="P200" s="3" t="b">
        <v>1</v>
      </c>
      <c r="Q200" s="3">
        <f t="shared" si="4"/>
        <v>4</v>
      </c>
    </row>
    <row r="201" spans="1:17" ht="5.15" customHeight="1" x14ac:dyDescent="0.3">
      <c r="A201" s="18"/>
      <c r="B201" s="18"/>
      <c r="C201" s="18"/>
      <c r="D201" s="151"/>
      <c r="P201" s="3"/>
      <c r="Q201" s="3">
        <f t="shared" si="4"/>
        <v>0</v>
      </c>
    </row>
    <row r="202" spans="1:17" ht="13" x14ac:dyDescent="0.3">
      <c r="A202" s="18"/>
      <c r="B202" s="18"/>
      <c r="C202" s="18"/>
      <c r="D202" s="108">
        <f>ProdErw</f>
        <v>73225</v>
      </c>
      <c r="E202" s="7" t="s">
        <v>339</v>
      </c>
      <c r="J202" s="8"/>
      <c r="P202" s="3" t="b">
        <v>1</v>
      </c>
      <c r="Q202" s="3">
        <f t="shared" si="4"/>
        <v>4</v>
      </c>
    </row>
    <row r="203" spans="1:17" ht="5.15" customHeight="1" x14ac:dyDescent="0.25">
      <c r="A203" s="18"/>
      <c r="B203" s="18"/>
      <c r="C203" s="18"/>
      <c r="P203" s="3"/>
      <c r="Q203" s="3">
        <f t="shared" si="4"/>
        <v>0</v>
      </c>
    </row>
    <row r="204" spans="1:17" ht="13" x14ac:dyDescent="0.3">
      <c r="A204" s="18"/>
      <c r="B204" s="18"/>
      <c r="C204" s="18"/>
      <c r="D204" s="108">
        <f>ProdErwBau</f>
        <v>74052</v>
      </c>
      <c r="E204" s="7" t="s">
        <v>420</v>
      </c>
      <c r="P204" s="3"/>
      <c r="Q204" s="3">
        <f t="shared" si="4"/>
        <v>0</v>
      </c>
    </row>
    <row r="205" spans="1:17" ht="5.15" customHeight="1" x14ac:dyDescent="0.25">
      <c r="A205" s="18"/>
      <c r="B205" s="18"/>
      <c r="C205" s="18"/>
      <c r="P205" s="3"/>
      <c r="Q205" s="3">
        <f t="shared" si="4"/>
        <v>0</v>
      </c>
    </row>
    <row r="206" spans="1:17" ht="13" x14ac:dyDescent="0.3">
      <c r="A206" s="18"/>
      <c r="B206" s="18"/>
      <c r="C206" s="152"/>
      <c r="D206" s="108">
        <f>EWvorLFA</f>
        <v>7014</v>
      </c>
      <c r="E206" s="7" t="s">
        <v>421</v>
      </c>
      <c r="P206" s="3"/>
      <c r="Q206" s="3">
        <f t="shared" si="4"/>
        <v>0</v>
      </c>
    </row>
    <row r="207" spans="1:17" ht="37.5" x14ac:dyDescent="0.25">
      <c r="A207" s="18"/>
      <c r="B207" s="18"/>
      <c r="C207" s="18"/>
      <c r="D207" s="153" t="s">
        <v>342</v>
      </c>
    </row>
    <row r="208" spans="1:17" ht="13" x14ac:dyDescent="0.3">
      <c r="A208" s="18"/>
      <c r="B208" s="18"/>
      <c r="C208" s="1">
        <f>Anfangsjahr</f>
        <v>2025</v>
      </c>
      <c r="D208" s="42">
        <f>Zins2</f>
        <v>3.35</v>
      </c>
      <c r="P208" s="3"/>
      <c r="Q208" s="3"/>
    </row>
    <row r="209" spans="1:17" ht="13" x14ac:dyDescent="0.3">
      <c r="A209" s="18"/>
      <c r="B209" s="18"/>
      <c r="C209" s="1">
        <f>C208+1</f>
        <v>2026</v>
      </c>
      <c r="D209" s="42">
        <f>D208</f>
        <v>3.35</v>
      </c>
      <c r="P209" s="3"/>
      <c r="Q209" s="3"/>
    </row>
    <row r="210" spans="1:17" ht="13" x14ac:dyDescent="0.3">
      <c r="A210" s="18"/>
      <c r="B210" s="18"/>
      <c r="C210" s="1">
        <f t="shared" ref="C210:C232" si="5">C209+1</f>
        <v>2027</v>
      </c>
      <c r="D210" s="42">
        <f>Zins5</f>
        <v>3.35</v>
      </c>
      <c r="P210" s="3"/>
      <c r="Q210" s="3"/>
    </row>
    <row r="211" spans="1:17" ht="13" x14ac:dyDescent="0.3">
      <c r="A211" s="18"/>
      <c r="B211" s="18"/>
      <c r="C211" s="1">
        <f t="shared" si="5"/>
        <v>2028</v>
      </c>
      <c r="D211" s="42">
        <f>D210</f>
        <v>3.35</v>
      </c>
      <c r="P211" s="3"/>
      <c r="Q211" s="3"/>
    </row>
    <row r="212" spans="1:17" ht="13" x14ac:dyDescent="0.3">
      <c r="A212" s="18"/>
      <c r="B212" s="18"/>
      <c r="C212" s="1">
        <f t="shared" si="5"/>
        <v>2029</v>
      </c>
      <c r="D212" s="42">
        <f>D211</f>
        <v>3.35</v>
      </c>
      <c r="P212" s="3"/>
      <c r="Q212" s="3"/>
    </row>
    <row r="213" spans="1:17" ht="13" x14ac:dyDescent="0.3">
      <c r="A213" s="18"/>
      <c r="B213" s="18"/>
      <c r="C213" s="1">
        <f t="shared" si="5"/>
        <v>2030</v>
      </c>
      <c r="D213" s="42">
        <f>Zins10</f>
        <v>3.55</v>
      </c>
      <c r="P213" s="3"/>
      <c r="Q213" s="3"/>
    </row>
    <row r="214" spans="1:17" ht="13" x14ac:dyDescent="0.3">
      <c r="A214" s="18"/>
      <c r="B214" s="18"/>
      <c r="C214" s="1">
        <f t="shared" si="5"/>
        <v>2031</v>
      </c>
      <c r="D214" s="42">
        <f>D213</f>
        <v>3.55</v>
      </c>
      <c r="P214" s="3"/>
      <c r="Q214" s="3"/>
    </row>
    <row r="215" spans="1:17" ht="13" x14ac:dyDescent="0.3">
      <c r="A215" s="18"/>
      <c r="B215" s="18"/>
      <c r="C215" s="1">
        <f t="shared" si="5"/>
        <v>2032</v>
      </c>
      <c r="D215" s="42">
        <f>D214</f>
        <v>3.55</v>
      </c>
      <c r="P215" s="3"/>
      <c r="Q215" s="3"/>
    </row>
    <row r="216" spans="1:17" ht="13" x14ac:dyDescent="0.3">
      <c r="A216" s="18"/>
      <c r="B216" s="18"/>
      <c r="C216" s="1">
        <f t="shared" si="5"/>
        <v>2033</v>
      </c>
      <c r="D216" s="42">
        <f>D215</f>
        <v>3.55</v>
      </c>
      <c r="P216" s="3"/>
      <c r="Q216" s="3"/>
    </row>
    <row r="217" spans="1:17" ht="13" x14ac:dyDescent="0.3">
      <c r="A217" s="18"/>
      <c r="B217" s="18"/>
      <c r="C217" s="1">
        <f t="shared" si="5"/>
        <v>2034</v>
      </c>
      <c r="D217" s="42">
        <f>D216</f>
        <v>3.55</v>
      </c>
      <c r="P217" s="3"/>
      <c r="Q217" s="3"/>
    </row>
    <row r="218" spans="1:17" ht="13" x14ac:dyDescent="0.3">
      <c r="A218" s="18"/>
      <c r="B218" s="18"/>
      <c r="C218" s="1">
        <f t="shared" si="5"/>
        <v>2035</v>
      </c>
      <c r="D218" s="42">
        <f>Zins20</f>
        <v>3.8</v>
      </c>
      <c r="P218" s="3"/>
      <c r="Q218" s="3"/>
    </row>
    <row r="219" spans="1:17" ht="13" x14ac:dyDescent="0.3">
      <c r="A219" s="18"/>
      <c r="B219" s="18"/>
      <c r="C219" s="1">
        <f t="shared" si="5"/>
        <v>2036</v>
      </c>
      <c r="D219" s="42">
        <f t="shared" ref="D219:D232" si="6">D218</f>
        <v>3.8</v>
      </c>
      <c r="P219" s="3"/>
      <c r="Q219" s="3"/>
    </row>
    <row r="220" spans="1:17" ht="13" x14ac:dyDescent="0.3">
      <c r="A220" s="18"/>
      <c r="B220" s="18"/>
      <c r="C220" s="1">
        <f t="shared" si="5"/>
        <v>2037</v>
      </c>
      <c r="D220" s="42">
        <f t="shared" si="6"/>
        <v>3.8</v>
      </c>
      <c r="P220" s="3"/>
      <c r="Q220" s="3"/>
    </row>
    <row r="221" spans="1:17" ht="13" x14ac:dyDescent="0.3">
      <c r="A221" s="18"/>
      <c r="B221" s="18"/>
      <c r="C221" s="1">
        <f t="shared" si="5"/>
        <v>2038</v>
      </c>
      <c r="D221" s="42">
        <f t="shared" si="6"/>
        <v>3.8</v>
      </c>
      <c r="P221" s="3"/>
      <c r="Q221" s="3"/>
    </row>
    <row r="222" spans="1:17" ht="13" x14ac:dyDescent="0.3">
      <c r="A222" s="18"/>
      <c r="B222" s="18"/>
      <c r="C222" s="1">
        <f t="shared" si="5"/>
        <v>2039</v>
      </c>
      <c r="D222" s="42">
        <f t="shared" si="6"/>
        <v>3.8</v>
      </c>
      <c r="P222" s="3"/>
      <c r="Q222" s="3"/>
    </row>
    <row r="223" spans="1:17" ht="13" x14ac:dyDescent="0.3">
      <c r="A223" s="18"/>
      <c r="B223" s="18"/>
      <c r="C223" s="1">
        <f t="shared" si="5"/>
        <v>2040</v>
      </c>
      <c r="D223" s="42">
        <f t="shared" si="6"/>
        <v>3.8</v>
      </c>
      <c r="P223" s="3"/>
      <c r="Q223" s="3"/>
    </row>
    <row r="224" spans="1:17" ht="13" x14ac:dyDescent="0.3">
      <c r="A224" s="18"/>
      <c r="B224" s="18"/>
      <c r="C224" s="1">
        <f t="shared" si="5"/>
        <v>2041</v>
      </c>
      <c r="D224" s="42">
        <f t="shared" si="6"/>
        <v>3.8</v>
      </c>
      <c r="P224" s="3"/>
      <c r="Q224" s="3"/>
    </row>
    <row r="225" spans="1:17" ht="13" x14ac:dyDescent="0.3">
      <c r="A225" s="18"/>
      <c r="B225" s="18"/>
      <c r="C225" s="1">
        <f t="shared" si="5"/>
        <v>2042</v>
      </c>
      <c r="D225" s="42">
        <f t="shared" si="6"/>
        <v>3.8</v>
      </c>
      <c r="P225" s="3"/>
      <c r="Q225" s="3"/>
    </row>
    <row r="226" spans="1:17" ht="13" x14ac:dyDescent="0.3">
      <c r="A226" s="18"/>
      <c r="B226" s="18"/>
      <c r="C226" s="1">
        <f t="shared" si="5"/>
        <v>2043</v>
      </c>
      <c r="D226" s="42">
        <f t="shared" si="6"/>
        <v>3.8</v>
      </c>
      <c r="P226" s="3"/>
      <c r="Q226" s="3"/>
    </row>
    <row r="227" spans="1:17" ht="13" x14ac:dyDescent="0.3">
      <c r="A227" s="18"/>
      <c r="B227" s="18"/>
      <c r="C227" s="1">
        <f t="shared" si="5"/>
        <v>2044</v>
      </c>
      <c r="D227" s="42">
        <f t="shared" si="6"/>
        <v>3.8</v>
      </c>
      <c r="P227" s="3"/>
      <c r="Q227" s="3"/>
    </row>
    <row r="228" spans="1:17" ht="13" x14ac:dyDescent="0.3">
      <c r="A228" s="18"/>
      <c r="B228" s="18"/>
      <c r="C228" s="1">
        <f t="shared" si="5"/>
        <v>2045</v>
      </c>
      <c r="D228" s="42">
        <f t="shared" si="6"/>
        <v>3.8</v>
      </c>
      <c r="P228" s="3"/>
      <c r="Q228" s="3"/>
    </row>
    <row r="229" spans="1:17" ht="13" x14ac:dyDescent="0.3">
      <c r="A229" s="18"/>
      <c r="B229" s="18"/>
      <c r="C229" s="1">
        <f t="shared" si="5"/>
        <v>2046</v>
      </c>
      <c r="D229" s="42">
        <f t="shared" si="6"/>
        <v>3.8</v>
      </c>
      <c r="P229" s="3"/>
      <c r="Q229" s="3"/>
    </row>
    <row r="230" spans="1:17" ht="13" x14ac:dyDescent="0.3">
      <c r="A230" s="18"/>
      <c r="B230" s="18"/>
      <c r="C230" s="1">
        <f t="shared" si="5"/>
        <v>2047</v>
      </c>
      <c r="D230" s="42">
        <f t="shared" si="6"/>
        <v>3.8</v>
      </c>
      <c r="P230" s="3"/>
      <c r="Q230" s="3"/>
    </row>
    <row r="231" spans="1:17" ht="13" x14ac:dyDescent="0.3">
      <c r="A231" s="18"/>
      <c r="B231" s="18"/>
      <c r="C231" s="1">
        <f t="shared" si="5"/>
        <v>2048</v>
      </c>
      <c r="D231" s="42">
        <f t="shared" si="6"/>
        <v>3.8</v>
      </c>
      <c r="P231" s="3"/>
      <c r="Q231" s="3"/>
    </row>
    <row r="232" spans="1:17" ht="13" x14ac:dyDescent="0.3">
      <c r="A232" s="18"/>
      <c r="B232" s="18"/>
      <c r="C232" s="1">
        <f t="shared" si="5"/>
        <v>2049</v>
      </c>
      <c r="D232" s="42">
        <f t="shared" si="6"/>
        <v>3.8</v>
      </c>
      <c r="P232" s="3" t="b">
        <v>0</v>
      </c>
      <c r="Q232" s="3"/>
    </row>
    <row r="233" spans="1:17" x14ac:dyDescent="0.25">
      <c r="D233" s="154"/>
    </row>
    <row r="234" spans="1:17" x14ac:dyDescent="0.25">
      <c r="D234" s="154"/>
    </row>
    <row r="235" spans="1:17" hidden="1" x14ac:dyDescent="0.25">
      <c r="D235" s="154"/>
    </row>
    <row r="236" spans="1:17" ht="13" hidden="1" x14ac:dyDescent="0.3">
      <c r="D236" s="8"/>
    </row>
    <row r="237" spans="1:17" ht="13" hidden="1" x14ac:dyDescent="0.3">
      <c r="D237" s="235"/>
    </row>
    <row r="238" spans="1:17" ht="5.15" hidden="1" customHeight="1" x14ac:dyDescent="0.25"/>
    <row r="239" spans="1:17" ht="13" hidden="1" x14ac:dyDescent="0.3">
      <c r="D239" s="235"/>
    </row>
    <row r="240" spans="1:17" ht="5.15" hidden="1" customHeight="1" x14ac:dyDescent="0.25"/>
    <row r="241" spans="4:4" ht="13" hidden="1" x14ac:dyDescent="0.3">
      <c r="D241" s="235"/>
    </row>
    <row r="242" spans="4:4" ht="5.15" hidden="1" customHeight="1" x14ac:dyDescent="0.25"/>
    <row r="243" spans="4:4" ht="13" hidden="1" x14ac:dyDescent="0.3">
      <c r="D243" s="236"/>
    </row>
    <row r="244" spans="4:4" ht="5.15" hidden="1" customHeight="1" x14ac:dyDescent="0.25"/>
    <row r="245" spans="4:4" ht="13" hidden="1" x14ac:dyDescent="0.3">
      <c r="D245" s="237"/>
    </row>
    <row r="246" spans="4:4" ht="5.15" hidden="1" customHeight="1" x14ac:dyDescent="0.3">
      <c r="D246" s="150"/>
    </row>
    <row r="247" spans="4:4" ht="13" hidden="1" x14ac:dyDescent="0.3">
      <c r="D247" s="146"/>
    </row>
    <row r="248" spans="4:4" ht="5.15" hidden="1" customHeight="1" x14ac:dyDescent="0.25">
      <c r="D248" s="238"/>
    </row>
    <row r="249" spans="4:4" ht="13" hidden="1" x14ac:dyDescent="0.3">
      <c r="D249" s="146"/>
    </row>
    <row r="250" spans="4:4" hidden="1" x14ac:dyDescent="0.25"/>
    <row r="251" spans="4:4" hidden="1" x14ac:dyDescent="0.25"/>
    <row r="252" spans="4:4" hidden="1" x14ac:dyDescent="0.25"/>
    <row r="253" spans="4:4" hidden="1" x14ac:dyDescent="0.25"/>
    <row r="254" spans="4:4" hidden="1" x14ac:dyDescent="0.25"/>
    <row r="255" spans="4:4" hidden="1" x14ac:dyDescent="0.25"/>
    <row r="256" spans="4:4" hidden="1" x14ac:dyDescent="0.25"/>
    <row r="257" spans="4:4" hidden="1" x14ac:dyDescent="0.25">
      <c r="D257" s="154"/>
    </row>
    <row r="258" spans="4:4" hidden="1" x14ac:dyDescent="0.25">
      <c r="D258" s="154"/>
    </row>
    <row r="259" spans="4:4" hidden="1" x14ac:dyDescent="0.25">
      <c r="D259" s="154"/>
    </row>
    <row r="260" spans="4:4" hidden="1" x14ac:dyDescent="0.25">
      <c r="D260" s="154"/>
    </row>
    <row r="261" spans="4:4" hidden="1" x14ac:dyDescent="0.25">
      <c r="D261" s="154"/>
    </row>
    <row r="262" spans="4:4" hidden="1" x14ac:dyDescent="0.25">
      <c r="D262" s="154"/>
    </row>
    <row r="263" spans="4:4" hidden="1" x14ac:dyDescent="0.25">
      <c r="D263" s="154"/>
    </row>
    <row r="264" spans="4:4" hidden="1" x14ac:dyDescent="0.25">
      <c r="D264" s="154"/>
    </row>
    <row r="265" spans="4:4" x14ac:dyDescent="0.25">
      <c r="D265" s="154"/>
    </row>
    <row r="266" spans="4:4" x14ac:dyDescent="0.25">
      <c r="D266" s="154"/>
    </row>
    <row r="267" spans="4:4" x14ac:dyDescent="0.25">
      <c r="D267" s="154"/>
    </row>
    <row r="268" spans="4:4" x14ac:dyDescent="0.25">
      <c r="D268" s="154"/>
    </row>
    <row r="269" spans="4:4" x14ac:dyDescent="0.25">
      <c r="D269" s="154"/>
    </row>
  </sheetData>
  <sheetProtection selectLockedCells="1"/>
  <mergeCells count="4">
    <mergeCell ref="D10:M11"/>
    <mergeCell ref="D35:G35"/>
    <mergeCell ref="D49:F49"/>
    <mergeCell ref="E5:K5"/>
  </mergeCells>
  <pageMargins left="0.78740157499999996" right="0.78740157499999996" top="0.984251969" bottom="0.984251969" header="0.4921259845" footer="0.4921259845"/>
  <pageSetup paperSize="9" scale="62" orientation="portrait" r:id="rId1"/>
  <headerFooter alignWithMargins="0">
    <oddFooter>&amp;L&amp;F&amp;A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tabColor rgb="FFFFC000"/>
  </sheetPr>
  <dimension ref="A3:BV115"/>
  <sheetViews>
    <sheetView zoomScale="86" zoomScaleNormal="86" workbookViewId="0">
      <pane xSplit="5" ySplit="7" topLeftCell="F8" activePane="bottomRight" state="frozen"/>
      <selection activeCell="F33" sqref="F33"/>
      <selection pane="topRight" activeCell="F33" sqref="F33"/>
      <selection pane="bottomLeft" activeCell="F33" sqref="F33"/>
      <selection pane="bottomRight" activeCell="K3" sqref="K3"/>
    </sheetView>
  </sheetViews>
  <sheetFormatPr baseColWidth="10" defaultColWidth="11.453125" defaultRowHeight="12.5" x14ac:dyDescent="0.25"/>
  <cols>
    <col min="1" max="1" width="9.453125" style="1" customWidth="1"/>
    <col min="2" max="2" width="1" style="1" customWidth="1"/>
    <col min="3" max="3" width="6.453125" style="1" customWidth="1"/>
    <col min="4" max="4" width="16.1796875" style="1" customWidth="1"/>
    <col min="5" max="5" width="17.1796875" style="1" customWidth="1"/>
    <col min="6" max="30" width="15.453125" style="1" customWidth="1"/>
    <col min="31" max="35" width="15.7265625" style="1" hidden="1" customWidth="1"/>
    <col min="36" max="36" width="0" style="1" hidden="1" customWidth="1"/>
    <col min="37" max="16384" width="11.453125" style="1"/>
  </cols>
  <sheetData>
    <row r="3" spans="1:43" x14ac:dyDescent="0.25">
      <c r="K3" s="1" t="str">
        <f>'Input Kosten Anwendung'!K3</f>
        <v>Anwendung</v>
      </c>
    </row>
    <row r="4" spans="1:43" ht="20" x14ac:dyDescent="0.4">
      <c r="E4" s="11" t="s">
        <v>423</v>
      </c>
    </row>
    <row r="5" spans="1:43" x14ac:dyDescent="0.25">
      <c r="E5" s="393">
        <f>Projektbezeichnung</f>
        <v>0</v>
      </c>
      <c r="F5" s="393"/>
      <c r="G5" s="393"/>
      <c r="H5" s="393"/>
      <c r="I5" s="393"/>
      <c r="J5" s="393"/>
      <c r="K5" s="393"/>
    </row>
    <row r="6" spans="1:43" ht="13" x14ac:dyDescent="0.3">
      <c r="A6" s="3"/>
      <c r="C6" s="165" t="s">
        <v>349</v>
      </c>
      <c r="AE6" s="10" t="s">
        <v>350</v>
      </c>
    </row>
    <row r="7" spans="1:43" s="18" customFormat="1" x14ac:dyDescent="0.25">
      <c r="F7" s="167">
        <f>Anfangsjahr</f>
        <v>2025</v>
      </c>
      <c r="G7" s="167">
        <f>F7+1</f>
        <v>2026</v>
      </c>
      <c r="H7" s="167">
        <f t="shared" ref="H7:AD7" si="0">G7+1</f>
        <v>2027</v>
      </c>
      <c r="I7" s="167">
        <f t="shared" si="0"/>
        <v>2028</v>
      </c>
      <c r="J7" s="167">
        <f t="shared" si="0"/>
        <v>2029</v>
      </c>
      <c r="K7" s="167">
        <f t="shared" si="0"/>
        <v>2030</v>
      </c>
      <c r="L7" s="167">
        <f t="shared" si="0"/>
        <v>2031</v>
      </c>
      <c r="M7" s="167">
        <f t="shared" si="0"/>
        <v>2032</v>
      </c>
      <c r="N7" s="167">
        <f t="shared" si="0"/>
        <v>2033</v>
      </c>
      <c r="O7" s="167">
        <f t="shared" si="0"/>
        <v>2034</v>
      </c>
      <c r="P7" s="167">
        <f t="shared" si="0"/>
        <v>2035</v>
      </c>
      <c r="Q7" s="167">
        <f t="shared" si="0"/>
        <v>2036</v>
      </c>
      <c r="R7" s="167">
        <f t="shared" si="0"/>
        <v>2037</v>
      </c>
      <c r="S7" s="167">
        <f t="shared" si="0"/>
        <v>2038</v>
      </c>
      <c r="T7" s="167">
        <f t="shared" si="0"/>
        <v>2039</v>
      </c>
      <c r="U7" s="167">
        <f t="shared" si="0"/>
        <v>2040</v>
      </c>
      <c r="V7" s="167">
        <f t="shared" si="0"/>
        <v>2041</v>
      </c>
      <c r="W7" s="167">
        <f t="shared" si="0"/>
        <v>2042</v>
      </c>
      <c r="X7" s="167">
        <f t="shared" si="0"/>
        <v>2043</v>
      </c>
      <c r="Y7" s="167">
        <f t="shared" si="0"/>
        <v>2044</v>
      </c>
      <c r="Z7" s="167">
        <f t="shared" si="0"/>
        <v>2045</v>
      </c>
      <c r="AA7" s="167">
        <f t="shared" si="0"/>
        <v>2046</v>
      </c>
      <c r="AB7" s="167">
        <f t="shared" si="0"/>
        <v>2047</v>
      </c>
      <c r="AC7" s="167">
        <f t="shared" si="0"/>
        <v>2048</v>
      </c>
      <c r="AD7" s="167">
        <f t="shared" si="0"/>
        <v>2049</v>
      </c>
    </row>
    <row r="8" spans="1:43" ht="13" x14ac:dyDescent="0.3">
      <c r="C8" s="401" t="s">
        <v>351</v>
      </c>
      <c r="D8" s="370"/>
      <c r="E8" s="370"/>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7" t="e">
        <f>IF(AD8+1&lt;#REF!+30,AD8+1,"")</f>
        <v>#REF!</v>
      </c>
      <c r="AF8" s="167" t="e">
        <f>IF(AE8+1&lt;#REF!+30,AE8+1,"")</f>
        <v>#REF!</v>
      </c>
      <c r="AG8" s="167" t="e">
        <f>IF(AF8+1&lt;#REF!+30,AF8+1,"")</f>
        <v>#REF!</v>
      </c>
      <c r="AH8" s="167" t="e">
        <f>IF(AG8+1&lt;#REF!+30,AG8+1,"")</f>
        <v>#REF!</v>
      </c>
      <c r="AI8" s="167" t="e">
        <f>IF(AH8+1&lt;#REF!+30,AH8+1,"")</f>
        <v>#REF!</v>
      </c>
    </row>
    <row r="9" spans="1:43" ht="13" x14ac:dyDescent="0.3">
      <c r="A9" s="3"/>
      <c r="C9" s="370"/>
      <c r="D9" s="370"/>
      <c r="E9" s="370"/>
      <c r="F9" s="239">
        <f t="shared" ref="F9:AI9" si="1">SUM(F10:F11)</f>
        <v>0</v>
      </c>
      <c r="G9" s="239">
        <f t="shared" si="1"/>
        <v>0</v>
      </c>
      <c r="H9" s="239">
        <f t="shared" si="1"/>
        <v>0</v>
      </c>
      <c r="I9" s="239">
        <f t="shared" si="1"/>
        <v>0</v>
      </c>
      <c r="J9" s="239">
        <f t="shared" si="1"/>
        <v>0</v>
      </c>
      <c r="K9" s="239">
        <f t="shared" si="1"/>
        <v>0</v>
      </c>
      <c r="L9" s="239">
        <f t="shared" si="1"/>
        <v>0</v>
      </c>
      <c r="M9" s="239">
        <f t="shared" si="1"/>
        <v>0</v>
      </c>
      <c r="N9" s="239">
        <f t="shared" si="1"/>
        <v>0</v>
      </c>
      <c r="O9" s="239">
        <f t="shared" si="1"/>
        <v>0</v>
      </c>
      <c r="P9" s="239">
        <f t="shared" si="1"/>
        <v>0</v>
      </c>
      <c r="Q9" s="239">
        <f t="shared" si="1"/>
        <v>0</v>
      </c>
      <c r="R9" s="239">
        <f t="shared" si="1"/>
        <v>0</v>
      </c>
      <c r="S9" s="239">
        <f t="shared" si="1"/>
        <v>0</v>
      </c>
      <c r="T9" s="239">
        <f t="shared" si="1"/>
        <v>0</v>
      </c>
      <c r="U9" s="239">
        <f t="shared" si="1"/>
        <v>0</v>
      </c>
      <c r="V9" s="239">
        <f t="shared" si="1"/>
        <v>0</v>
      </c>
      <c r="W9" s="239">
        <f t="shared" si="1"/>
        <v>0</v>
      </c>
      <c r="X9" s="239">
        <f t="shared" si="1"/>
        <v>0</v>
      </c>
      <c r="Y9" s="239">
        <f t="shared" si="1"/>
        <v>0</v>
      </c>
      <c r="Z9" s="239">
        <f t="shared" si="1"/>
        <v>0</v>
      </c>
      <c r="AA9" s="239">
        <f t="shared" si="1"/>
        <v>0</v>
      </c>
      <c r="AB9" s="239">
        <f t="shared" si="1"/>
        <v>0</v>
      </c>
      <c r="AC9" s="239">
        <f t="shared" si="1"/>
        <v>0</v>
      </c>
      <c r="AD9" s="239">
        <f t="shared" si="1"/>
        <v>0</v>
      </c>
      <c r="AE9" s="169">
        <f t="shared" si="1"/>
        <v>0</v>
      </c>
      <c r="AF9" s="169">
        <f t="shared" si="1"/>
        <v>0</v>
      </c>
      <c r="AG9" s="169">
        <f t="shared" si="1"/>
        <v>0</v>
      </c>
      <c r="AH9" s="169">
        <f t="shared" si="1"/>
        <v>0</v>
      </c>
      <c r="AI9" s="169">
        <f t="shared" si="1"/>
        <v>0</v>
      </c>
    </row>
    <row r="10" spans="1:43" ht="13" x14ac:dyDescent="0.3">
      <c r="C10" s="240" t="s">
        <v>352</v>
      </c>
      <c r="D10" s="170" t="s">
        <v>353</v>
      </c>
      <c r="E10" s="171"/>
      <c r="F10" s="172">
        <f>'Input Kosten Anwendung'!D12/'Annahmen u Setzungen Anwendung'!$D$23</f>
        <v>0</v>
      </c>
      <c r="G10" s="172">
        <f>'Input Kosten Anwendung'!D13/'Annahmen u Setzungen Anwendung'!$D$23</f>
        <v>0</v>
      </c>
      <c r="H10" s="172">
        <f>'Input Kosten Anwendung'!D14/'Annahmen u Setzungen Anwendung'!$D$23</f>
        <v>0</v>
      </c>
      <c r="I10" s="172">
        <f>'Input Kosten Anwendung'!D15/'Annahmen u Setzungen Anwendung'!$D$23</f>
        <v>0</v>
      </c>
      <c r="J10" s="172">
        <f>'Input Kosten Anwendung'!D16/'Annahmen u Setzungen Anwendung'!$D$23</f>
        <v>0</v>
      </c>
      <c r="K10" s="172">
        <f>'Input Kosten Anwendung'!D17/'Annahmen u Setzungen Anwendung'!$D$23</f>
        <v>0</v>
      </c>
      <c r="L10" s="172">
        <f>'Input Kosten Anwendung'!D18/'Annahmen u Setzungen Anwendung'!$D$23</f>
        <v>0</v>
      </c>
      <c r="M10" s="172">
        <f>'Input Kosten Anwendung'!D19/'Annahmen u Setzungen Anwendung'!$D$23</f>
        <v>0</v>
      </c>
      <c r="N10" s="172">
        <f>'Input Kosten Anwendung'!D20/'Annahmen u Setzungen Anwendung'!$D$23</f>
        <v>0</v>
      </c>
      <c r="O10" s="172">
        <f>'Input Kosten Anwendung'!D21/'Annahmen u Setzungen Anwendung'!$D$23</f>
        <v>0</v>
      </c>
      <c r="P10" s="172">
        <f>'Input Kosten Anwendung'!D22/'Annahmen u Setzungen Anwendung'!$D$23</f>
        <v>0</v>
      </c>
      <c r="Q10" s="172">
        <f>'Input Kosten Anwendung'!D23/'Annahmen u Setzungen Anwendung'!$D$23</f>
        <v>0</v>
      </c>
      <c r="R10" s="172">
        <f>'Input Kosten Anwendung'!D24/'Annahmen u Setzungen Anwendung'!$D$23</f>
        <v>0</v>
      </c>
      <c r="S10" s="172">
        <f>'Input Kosten Anwendung'!D25/'Annahmen u Setzungen Anwendung'!$D$23</f>
        <v>0</v>
      </c>
      <c r="T10" s="172">
        <f>'Input Kosten Anwendung'!D26/'Annahmen u Setzungen Anwendung'!$D$23</f>
        <v>0</v>
      </c>
      <c r="U10" s="172">
        <f>'Input Kosten Anwendung'!D27/'Annahmen u Setzungen Anwendung'!$D$23</f>
        <v>0</v>
      </c>
      <c r="V10" s="172">
        <f>'Input Kosten Anwendung'!D28/'Annahmen u Setzungen Anwendung'!$D$23</f>
        <v>0</v>
      </c>
      <c r="W10" s="172">
        <f>'Input Kosten Anwendung'!D29/'Annahmen u Setzungen Anwendung'!$D$23</f>
        <v>0</v>
      </c>
      <c r="X10" s="172">
        <f>'Input Kosten Anwendung'!D30/'Annahmen u Setzungen Anwendung'!$D$23</f>
        <v>0</v>
      </c>
      <c r="Y10" s="172">
        <f>'Input Kosten Anwendung'!D31/'Annahmen u Setzungen Anwendung'!$D$23</f>
        <v>0</v>
      </c>
      <c r="Z10" s="172">
        <f>'Input Kosten Anwendung'!D32/'Annahmen u Setzungen Anwendung'!$D$23</f>
        <v>0</v>
      </c>
      <c r="AA10" s="172">
        <f>'Input Kosten Anwendung'!D33/'Annahmen u Setzungen Anwendung'!$D$23</f>
        <v>0</v>
      </c>
      <c r="AB10" s="172">
        <f>'Input Kosten Anwendung'!D34/'Annahmen u Setzungen Anwendung'!$D$23</f>
        <v>0</v>
      </c>
      <c r="AC10" s="172">
        <f>'Input Kosten Anwendung'!D35/'Annahmen u Setzungen Anwendung'!$D$23</f>
        <v>0</v>
      </c>
      <c r="AD10" s="172">
        <f>'Input Kosten Anwendung'!D36/'Annahmen u Setzungen Anwendung'!$D$23</f>
        <v>0</v>
      </c>
      <c r="AE10" s="173">
        <f>'Input Kosten Anwendung'!D37/'Annahmen u Setzungen Anwendung'!$D$23</f>
        <v>0</v>
      </c>
      <c r="AF10" s="173">
        <f>'Input Kosten Anwendung'!D38/'Annahmen u Setzungen Anwendung'!$D$23</f>
        <v>0</v>
      </c>
      <c r="AG10" s="173">
        <f>'Input Kosten Anwendung'!D39/'Annahmen u Setzungen Anwendung'!$D$23</f>
        <v>0</v>
      </c>
      <c r="AH10" s="173">
        <f>'Input Kosten Anwendung'!D40/'Annahmen u Setzungen Anwendung'!$D$23</f>
        <v>0</v>
      </c>
      <c r="AI10" s="173">
        <f>'Input Kosten Anwendung'!D41/'Annahmen u Setzungen Anwendung'!$D$23</f>
        <v>0</v>
      </c>
    </row>
    <row r="11" spans="1:43" ht="13" x14ac:dyDescent="0.3">
      <c r="C11" s="170"/>
      <c r="D11" s="170" t="s">
        <v>354</v>
      </c>
      <c r="E11" s="171"/>
      <c r="F11" s="172">
        <f>'Input Dritt Anwendung'!D19/'Annahmen u Setzungen Anwendung'!$D$25</f>
        <v>0</v>
      </c>
      <c r="G11" s="172">
        <f>'Input Dritt Anwendung'!D20/'Annahmen u Setzungen Anwendung'!$D$25</f>
        <v>0</v>
      </c>
      <c r="H11" s="172">
        <f>'Input Dritt Anwendung'!D21/'Annahmen u Setzungen Anwendung'!$D$25</f>
        <v>0</v>
      </c>
      <c r="I11" s="172">
        <f>'Input Dritt Anwendung'!D22/'Annahmen u Setzungen Anwendung'!$D$25</f>
        <v>0</v>
      </c>
      <c r="J11" s="172">
        <f>'Input Dritt Anwendung'!D23/'Annahmen u Setzungen Anwendung'!$D$25</f>
        <v>0</v>
      </c>
      <c r="K11" s="172">
        <f>'Input Dritt Anwendung'!D24/'Annahmen u Setzungen Anwendung'!$D$25</f>
        <v>0</v>
      </c>
      <c r="L11" s="172">
        <f>'Input Dritt Anwendung'!D25/'Annahmen u Setzungen Anwendung'!$D$25</f>
        <v>0</v>
      </c>
      <c r="M11" s="172">
        <f>'Input Dritt Anwendung'!D26/'Annahmen u Setzungen Anwendung'!$D$25</f>
        <v>0</v>
      </c>
      <c r="N11" s="172">
        <f>'Input Dritt Anwendung'!D27/'Annahmen u Setzungen Anwendung'!$D$25</f>
        <v>0</v>
      </c>
      <c r="O11" s="172">
        <f>'Input Dritt Anwendung'!D28/'Annahmen u Setzungen Anwendung'!$D$25</f>
        <v>0</v>
      </c>
      <c r="P11" s="172">
        <f>'Input Dritt Anwendung'!D29/'Annahmen u Setzungen Anwendung'!$D$25</f>
        <v>0</v>
      </c>
      <c r="Q11" s="172">
        <f>'Input Dritt Anwendung'!D30/'Annahmen u Setzungen Anwendung'!$D$25</f>
        <v>0</v>
      </c>
      <c r="R11" s="172">
        <f>'Input Dritt Anwendung'!D31/'Annahmen u Setzungen Anwendung'!$D$25</f>
        <v>0</v>
      </c>
      <c r="S11" s="172">
        <f>'Input Dritt Anwendung'!D32/'Annahmen u Setzungen Anwendung'!$D$25</f>
        <v>0</v>
      </c>
      <c r="T11" s="172">
        <f>'Input Dritt Anwendung'!D33/'Annahmen u Setzungen Anwendung'!$D$25</f>
        <v>0</v>
      </c>
      <c r="U11" s="172">
        <f>'Input Dritt Anwendung'!D34/'Annahmen u Setzungen Anwendung'!$D$25</f>
        <v>0</v>
      </c>
      <c r="V11" s="172">
        <f>'Input Dritt Anwendung'!D35/'Annahmen u Setzungen Anwendung'!$D$25</f>
        <v>0</v>
      </c>
      <c r="W11" s="172">
        <f>'Input Dritt Anwendung'!D36/'Annahmen u Setzungen Anwendung'!$D$25</f>
        <v>0</v>
      </c>
      <c r="X11" s="172">
        <f>'Input Dritt Anwendung'!D37/'Annahmen u Setzungen Anwendung'!$D$25</f>
        <v>0</v>
      </c>
      <c r="Y11" s="172">
        <f>'Input Dritt Anwendung'!D38/'Annahmen u Setzungen Anwendung'!$D$25</f>
        <v>0</v>
      </c>
      <c r="Z11" s="172">
        <f>'Input Dritt Anwendung'!D39/'Annahmen u Setzungen Anwendung'!$D$25</f>
        <v>0</v>
      </c>
      <c r="AA11" s="172">
        <f>'Input Dritt Anwendung'!D40/'Annahmen u Setzungen Anwendung'!$D$25</f>
        <v>0</v>
      </c>
      <c r="AB11" s="172">
        <f>'Input Dritt Anwendung'!D41/'Annahmen u Setzungen Anwendung'!$D$25</f>
        <v>0</v>
      </c>
      <c r="AC11" s="172">
        <f>'Input Dritt Anwendung'!D42/'Annahmen u Setzungen Anwendung'!$D$25</f>
        <v>0</v>
      </c>
      <c r="AD11" s="172">
        <f>'Input Dritt Anwendung'!D43/'Annahmen u Setzungen Anwendung'!$D$25</f>
        <v>0</v>
      </c>
      <c r="AE11" s="173">
        <f>'Input Dritt Anwendung'!D44/'Annahmen u Setzungen Anwendung'!$D$25</f>
        <v>0</v>
      </c>
      <c r="AF11" s="173">
        <f>'Input Dritt Anwendung'!D45/'Annahmen u Setzungen Anwendung'!$D$25</f>
        <v>0</v>
      </c>
      <c r="AG11" s="173">
        <f>'Input Dritt Anwendung'!D46/'Annahmen u Setzungen Anwendung'!$D$25</f>
        <v>0</v>
      </c>
      <c r="AH11" s="173">
        <f>'Input Dritt Anwendung'!D47/'Annahmen u Setzungen Anwendung'!$D$25</f>
        <v>0</v>
      </c>
      <c r="AI11" s="173">
        <f>'Input Dritt Anwendung'!D48/'Annahmen u Setzungen Anwendung'!$D$25</f>
        <v>0</v>
      </c>
    </row>
    <row r="12" spans="1:43" x14ac:dyDescent="0.25">
      <c r="C12" s="170"/>
      <c r="D12" s="170"/>
      <c r="E12" s="170"/>
      <c r="F12" s="167"/>
      <c r="G12" s="167"/>
      <c r="H12" s="167"/>
      <c r="I12" s="167"/>
      <c r="J12" s="20"/>
      <c r="K12" s="18"/>
      <c r="L12" s="18"/>
      <c r="M12" s="18"/>
    </row>
    <row r="13" spans="1:43" ht="13" x14ac:dyDescent="0.3">
      <c r="C13" s="174" t="s">
        <v>355</v>
      </c>
      <c r="D13" s="170"/>
      <c r="E13" s="171"/>
      <c r="F13" s="241">
        <f>'Input Dritt Anwendung'!D19</f>
        <v>0</v>
      </c>
      <c r="G13" s="241">
        <f>'Input Dritt Anwendung'!D20</f>
        <v>0</v>
      </c>
      <c r="H13" s="241">
        <f>'Input Dritt Anwendung'!D21</f>
        <v>0</v>
      </c>
      <c r="I13" s="241">
        <f>'Input Dritt Anwendung'!D22</f>
        <v>0</v>
      </c>
      <c r="J13" s="241">
        <f>'Input Dritt Anwendung'!D23</f>
        <v>0</v>
      </c>
      <c r="K13" s="241">
        <f>'Input Dritt Anwendung'!D24</f>
        <v>0</v>
      </c>
      <c r="L13" s="241">
        <f>'Input Dritt Anwendung'!D25</f>
        <v>0</v>
      </c>
      <c r="M13" s="241">
        <f>'Input Dritt Anwendung'!D26</f>
        <v>0</v>
      </c>
      <c r="N13" s="241">
        <f>'Input Dritt Anwendung'!D27</f>
        <v>0</v>
      </c>
      <c r="O13" s="241">
        <f>'Input Dritt Anwendung'!D28</f>
        <v>0</v>
      </c>
      <c r="P13" s="241">
        <f>'Input Dritt Anwendung'!D29</f>
        <v>0</v>
      </c>
      <c r="Q13" s="241">
        <f>'Input Dritt Anwendung'!D30</f>
        <v>0</v>
      </c>
      <c r="R13" s="241">
        <f>'Input Dritt Anwendung'!D31</f>
        <v>0</v>
      </c>
      <c r="S13" s="241">
        <f>'Input Dritt Anwendung'!D32</f>
        <v>0</v>
      </c>
      <c r="T13" s="241">
        <f>'Input Dritt Anwendung'!D33</f>
        <v>0</v>
      </c>
      <c r="U13" s="241">
        <f>'Input Dritt Anwendung'!D34</f>
        <v>0</v>
      </c>
      <c r="V13" s="241">
        <f>'Input Dritt Anwendung'!D35</f>
        <v>0</v>
      </c>
      <c r="W13" s="241">
        <f>'Input Dritt Anwendung'!D36</f>
        <v>0</v>
      </c>
      <c r="X13" s="241">
        <f>'Input Dritt Anwendung'!D37</f>
        <v>0</v>
      </c>
      <c r="Y13" s="241">
        <f>'Input Dritt Anwendung'!D38</f>
        <v>0</v>
      </c>
      <c r="Z13" s="241">
        <f>'Input Dritt Anwendung'!D39</f>
        <v>0</v>
      </c>
      <c r="AA13" s="241">
        <f>'Input Dritt Anwendung'!D40</f>
        <v>0</v>
      </c>
      <c r="AB13" s="241">
        <f>'Input Dritt Anwendung'!D41</f>
        <v>0</v>
      </c>
      <c r="AC13" s="241">
        <f>'Input Dritt Anwendung'!D42</f>
        <v>0</v>
      </c>
      <c r="AD13" s="241">
        <f>'Input Dritt Anwendung'!D43</f>
        <v>0</v>
      </c>
      <c r="AE13" s="176">
        <f>'Input Dritt Anwendung'!D44</f>
        <v>0</v>
      </c>
      <c r="AF13" s="176">
        <f>'Input Dritt Anwendung'!D45</f>
        <v>0</v>
      </c>
      <c r="AG13" s="176">
        <f>'Input Dritt Anwendung'!D46</f>
        <v>0</v>
      </c>
      <c r="AH13" s="176">
        <f>'Input Dritt Anwendung'!D47</f>
        <v>0</v>
      </c>
      <c r="AI13" s="176">
        <f>'Input Dritt Anwendung'!D48</f>
        <v>0</v>
      </c>
      <c r="AJ13" s="177"/>
      <c r="AK13" s="177"/>
      <c r="AL13" s="177"/>
      <c r="AM13" s="177"/>
      <c r="AN13" s="177"/>
      <c r="AO13" s="177"/>
      <c r="AP13" s="177"/>
      <c r="AQ13" s="177"/>
    </row>
    <row r="14" spans="1:43" ht="13" x14ac:dyDescent="0.3">
      <c r="C14" s="170" t="s">
        <v>352</v>
      </c>
      <c r="D14" s="170" t="s">
        <v>356</v>
      </c>
      <c r="E14" s="171"/>
      <c r="F14" s="178">
        <f>'Input Dritt Anwendung'!F19</f>
        <v>0</v>
      </c>
      <c r="G14" s="178">
        <f>'Input Dritt Anwendung'!F20</f>
        <v>0</v>
      </c>
      <c r="H14" s="178">
        <f>'Input Dritt Anwendung'!F21</f>
        <v>0</v>
      </c>
      <c r="I14" s="178">
        <f>'Input Dritt Anwendung'!F22</f>
        <v>0</v>
      </c>
      <c r="J14" s="178">
        <f>'Input Dritt Anwendung'!F23</f>
        <v>0</v>
      </c>
      <c r="K14" s="178">
        <f>'Input Dritt Anwendung'!F24</f>
        <v>0</v>
      </c>
      <c r="L14" s="178">
        <f>'Input Dritt Anwendung'!F25</f>
        <v>0</v>
      </c>
      <c r="M14" s="178">
        <f>'Input Dritt Anwendung'!F26</f>
        <v>0</v>
      </c>
      <c r="N14" s="178">
        <f>'Input Dritt Anwendung'!F27</f>
        <v>0</v>
      </c>
      <c r="O14" s="178">
        <f>'Input Dritt Anwendung'!F28</f>
        <v>0</v>
      </c>
      <c r="P14" s="178">
        <f>'Input Dritt Anwendung'!F29</f>
        <v>0</v>
      </c>
      <c r="Q14" s="178">
        <f>'Input Dritt Anwendung'!F30</f>
        <v>0</v>
      </c>
      <c r="R14" s="178">
        <f>'Input Dritt Anwendung'!F31</f>
        <v>0</v>
      </c>
      <c r="S14" s="178">
        <f>'Input Dritt Anwendung'!F32</f>
        <v>0</v>
      </c>
      <c r="T14" s="178">
        <f>'Input Dritt Anwendung'!F33</f>
        <v>0</v>
      </c>
      <c r="U14" s="178">
        <f>'Input Dritt Anwendung'!F34</f>
        <v>0</v>
      </c>
      <c r="V14" s="178">
        <f>'Input Dritt Anwendung'!F35</f>
        <v>0</v>
      </c>
      <c r="W14" s="178">
        <f>'Input Dritt Anwendung'!F36</f>
        <v>0</v>
      </c>
      <c r="X14" s="178">
        <f>'Input Dritt Anwendung'!F37</f>
        <v>0</v>
      </c>
      <c r="Y14" s="178">
        <f>'Input Dritt Anwendung'!F38</f>
        <v>0</v>
      </c>
      <c r="Z14" s="178">
        <f>'Input Dritt Anwendung'!F39</f>
        <v>0</v>
      </c>
      <c r="AA14" s="178">
        <f>'Input Dritt Anwendung'!F40</f>
        <v>0</v>
      </c>
      <c r="AB14" s="178">
        <f>'Input Dritt Anwendung'!F41</f>
        <v>0</v>
      </c>
      <c r="AC14" s="178">
        <f>'Input Dritt Anwendung'!F42</f>
        <v>0</v>
      </c>
      <c r="AD14" s="178">
        <f>'Input Dritt Anwendung'!F43</f>
        <v>0</v>
      </c>
      <c r="AE14" s="178">
        <f>'Input Dritt Anwendung'!F44</f>
        <v>0</v>
      </c>
      <c r="AF14" s="178">
        <f>'Input Dritt Anwendung'!F45</f>
        <v>0</v>
      </c>
      <c r="AG14" s="178">
        <f>'Input Dritt Anwendung'!F46</f>
        <v>0</v>
      </c>
      <c r="AH14" s="178">
        <f>'Input Dritt Anwendung'!F47</f>
        <v>0</v>
      </c>
      <c r="AI14" s="178">
        <f>'Input Dritt Anwendung'!F48</f>
        <v>0</v>
      </c>
      <c r="AJ14" s="177"/>
      <c r="AK14" s="177"/>
      <c r="AL14" s="177"/>
      <c r="AM14" s="177"/>
      <c r="AN14" s="177"/>
      <c r="AO14" s="177"/>
      <c r="AP14" s="177"/>
      <c r="AQ14" s="177"/>
    </row>
    <row r="15" spans="1:43" ht="13" x14ac:dyDescent="0.3">
      <c r="C15" s="170"/>
      <c r="D15" s="170" t="s">
        <v>357</v>
      </c>
      <c r="E15" s="171"/>
      <c r="F15" s="178">
        <f>'Input Dritt Anwendung'!J19</f>
        <v>0</v>
      </c>
      <c r="G15" s="178">
        <f>'Input Dritt Anwendung'!J20</f>
        <v>0</v>
      </c>
      <c r="H15" s="178">
        <f>'Input Dritt Anwendung'!J21</f>
        <v>0</v>
      </c>
      <c r="I15" s="178">
        <f>'Input Dritt Anwendung'!J22</f>
        <v>0</v>
      </c>
      <c r="J15" s="178">
        <f>'Input Dritt Anwendung'!J23</f>
        <v>0</v>
      </c>
      <c r="K15" s="178">
        <f>'Input Dritt Anwendung'!J24</f>
        <v>0</v>
      </c>
      <c r="L15" s="178">
        <f>'Input Dritt Anwendung'!J25</f>
        <v>0</v>
      </c>
      <c r="M15" s="178">
        <f>'Input Dritt Anwendung'!J26</f>
        <v>0</v>
      </c>
      <c r="N15" s="178">
        <f>'Input Dritt Anwendung'!J27</f>
        <v>0</v>
      </c>
      <c r="O15" s="178">
        <f>'Input Dritt Anwendung'!J28</f>
        <v>0</v>
      </c>
      <c r="P15" s="178">
        <f>'Input Dritt Anwendung'!J29</f>
        <v>0</v>
      </c>
      <c r="Q15" s="178">
        <f>'Input Dritt Anwendung'!J30</f>
        <v>0</v>
      </c>
      <c r="R15" s="178">
        <f>'Input Dritt Anwendung'!J31</f>
        <v>0</v>
      </c>
      <c r="S15" s="178">
        <f>'Input Dritt Anwendung'!J32</f>
        <v>0</v>
      </c>
      <c r="T15" s="178">
        <f>'Input Dritt Anwendung'!J33</f>
        <v>0</v>
      </c>
      <c r="U15" s="178">
        <f>'Input Dritt Anwendung'!J34</f>
        <v>0</v>
      </c>
      <c r="V15" s="178">
        <f>'Input Dritt Anwendung'!J35</f>
        <v>0</v>
      </c>
      <c r="W15" s="178">
        <f>'Input Dritt Anwendung'!J36</f>
        <v>0</v>
      </c>
      <c r="X15" s="178">
        <f>'Input Dritt Anwendung'!J37</f>
        <v>0</v>
      </c>
      <c r="Y15" s="178">
        <f>'Input Dritt Anwendung'!J38</f>
        <v>0</v>
      </c>
      <c r="Z15" s="178">
        <f>'Input Dritt Anwendung'!J39</f>
        <v>0</v>
      </c>
      <c r="AA15" s="178">
        <f>'Input Dritt Anwendung'!J40</f>
        <v>0</v>
      </c>
      <c r="AB15" s="178">
        <f>'Input Dritt Anwendung'!J41</f>
        <v>0</v>
      </c>
      <c r="AC15" s="178">
        <f>'Input Dritt Anwendung'!J42</f>
        <v>0</v>
      </c>
      <c r="AD15" s="178">
        <f>'Input Dritt Anwendung'!J43</f>
        <v>0</v>
      </c>
      <c r="AE15" s="178">
        <f>'Input Dritt Anwendung'!J44</f>
        <v>0</v>
      </c>
      <c r="AF15" s="178">
        <f>'Input Dritt Anwendung'!J45</f>
        <v>0</v>
      </c>
      <c r="AG15" s="178">
        <f>'Input Dritt Anwendung'!J46</f>
        <v>0</v>
      </c>
      <c r="AH15" s="178">
        <f>'Input Dritt Anwendung'!J47</f>
        <v>0</v>
      </c>
      <c r="AI15" s="178">
        <f>'Input Dritt Anwendung'!J48</f>
        <v>0</v>
      </c>
      <c r="AJ15" s="177"/>
      <c r="AK15" s="177"/>
      <c r="AL15" s="177"/>
      <c r="AM15" s="177"/>
      <c r="AN15" s="177"/>
      <c r="AO15" s="177"/>
      <c r="AP15" s="177"/>
      <c r="AQ15" s="177"/>
    </row>
    <row r="16" spans="1:43" ht="13" x14ac:dyDescent="0.3">
      <c r="C16" s="170"/>
      <c r="D16" s="170" t="s">
        <v>358</v>
      </c>
      <c r="E16" s="171"/>
      <c r="F16" s="178">
        <f>'Input Dritt Anwendung'!L19</f>
        <v>0</v>
      </c>
      <c r="G16" s="178">
        <f>'Input Dritt Anwendung'!L20</f>
        <v>0</v>
      </c>
      <c r="H16" s="178">
        <f>'Input Dritt Anwendung'!L21</f>
        <v>0</v>
      </c>
      <c r="I16" s="178">
        <f>'Input Dritt Anwendung'!L22</f>
        <v>0</v>
      </c>
      <c r="J16" s="178">
        <f>'Input Dritt Anwendung'!L23</f>
        <v>0</v>
      </c>
      <c r="K16" s="178">
        <f>'Input Dritt Anwendung'!L24</f>
        <v>0</v>
      </c>
      <c r="L16" s="178">
        <f>'Input Dritt Anwendung'!L25</f>
        <v>0</v>
      </c>
      <c r="M16" s="178">
        <f>'Input Dritt Anwendung'!L26</f>
        <v>0</v>
      </c>
      <c r="N16" s="178">
        <f>'Input Dritt Anwendung'!L27</f>
        <v>0</v>
      </c>
      <c r="O16" s="178">
        <f>'Input Dritt Anwendung'!L28</f>
        <v>0</v>
      </c>
      <c r="P16" s="178">
        <f>'Input Dritt Anwendung'!L29</f>
        <v>0</v>
      </c>
      <c r="Q16" s="178">
        <f>'Input Dritt Anwendung'!L30</f>
        <v>0</v>
      </c>
      <c r="R16" s="178">
        <f>'Input Dritt Anwendung'!L31</f>
        <v>0</v>
      </c>
      <c r="S16" s="178">
        <f>'Input Dritt Anwendung'!L32</f>
        <v>0</v>
      </c>
      <c r="T16" s="178">
        <f>'Input Dritt Anwendung'!L33</f>
        <v>0</v>
      </c>
      <c r="U16" s="178">
        <f>'Input Dritt Anwendung'!L34</f>
        <v>0</v>
      </c>
      <c r="V16" s="178">
        <f>'Input Dritt Anwendung'!L35</f>
        <v>0</v>
      </c>
      <c r="W16" s="178">
        <f>'Input Dritt Anwendung'!L36</f>
        <v>0</v>
      </c>
      <c r="X16" s="178">
        <f>'Input Dritt Anwendung'!L37</f>
        <v>0</v>
      </c>
      <c r="Y16" s="178">
        <f>'Input Dritt Anwendung'!L38</f>
        <v>0</v>
      </c>
      <c r="Z16" s="178">
        <f>'Input Dritt Anwendung'!L39</f>
        <v>0</v>
      </c>
      <c r="AA16" s="178">
        <f>'Input Dritt Anwendung'!L40</f>
        <v>0</v>
      </c>
      <c r="AB16" s="178">
        <f>'Input Dritt Anwendung'!L41</f>
        <v>0</v>
      </c>
      <c r="AC16" s="178">
        <f>'Input Dritt Anwendung'!L42</f>
        <v>0</v>
      </c>
      <c r="AD16" s="178">
        <f>'Input Dritt Anwendung'!L43</f>
        <v>0</v>
      </c>
      <c r="AE16" s="178">
        <f>'Input Dritt Anwendung'!L44</f>
        <v>0</v>
      </c>
      <c r="AF16" s="178">
        <f>'Input Dritt Anwendung'!L45</f>
        <v>0</v>
      </c>
      <c r="AG16" s="178">
        <f>'Input Dritt Anwendung'!L46</f>
        <v>0</v>
      </c>
      <c r="AH16" s="178">
        <f>'Input Dritt Anwendung'!L47</f>
        <v>0</v>
      </c>
      <c r="AI16" s="178">
        <f>'Input Dritt Anwendung'!L48</f>
        <v>0</v>
      </c>
      <c r="AJ16" s="177"/>
      <c r="AK16" s="177"/>
      <c r="AL16" s="177"/>
      <c r="AM16" s="177"/>
      <c r="AN16" s="177"/>
      <c r="AO16" s="177"/>
      <c r="AP16" s="177"/>
      <c r="AQ16" s="177"/>
    </row>
    <row r="17" spans="3:46" ht="13" x14ac:dyDescent="0.3">
      <c r="C17" s="80"/>
      <c r="D17" s="18"/>
      <c r="E17" s="18"/>
      <c r="F17" s="18"/>
      <c r="G17" s="18"/>
      <c r="H17" s="90"/>
      <c r="I17" s="18"/>
      <c r="J17" s="18"/>
      <c r="K17" s="18"/>
      <c r="L17" s="18"/>
      <c r="M17" s="18"/>
    </row>
    <row r="18" spans="3:46" x14ac:dyDescent="0.25">
      <c r="C18" s="402" t="s">
        <v>359</v>
      </c>
      <c r="D18" s="399"/>
      <c r="E18" s="399"/>
      <c r="F18" s="18"/>
      <c r="G18" s="18"/>
      <c r="H18" s="18"/>
    </row>
    <row r="19" spans="3:46" x14ac:dyDescent="0.25">
      <c r="C19" s="399"/>
      <c r="D19" s="399"/>
      <c r="E19" s="399"/>
      <c r="AJ19" s="18"/>
      <c r="AK19" s="18"/>
      <c r="AL19" s="18"/>
      <c r="AM19" s="18"/>
      <c r="AN19" s="18"/>
      <c r="AO19" s="18"/>
      <c r="AP19" s="18"/>
      <c r="AQ19" s="18"/>
      <c r="AR19" s="18"/>
      <c r="AS19" s="18"/>
      <c r="AT19" s="18"/>
    </row>
    <row r="20" spans="3:46" x14ac:dyDescent="0.25">
      <c r="C20" s="399"/>
      <c r="D20" s="399"/>
      <c r="E20" s="399"/>
    </row>
    <row r="21" spans="3:46" ht="13" x14ac:dyDescent="0.3">
      <c r="C21" s="370"/>
      <c r="D21" s="370"/>
      <c r="E21" s="370"/>
      <c r="F21" s="242">
        <f>((F10*'Annahmen u Setzungen Anwendung'!$D$25*'Annahmen u Setzungen Anwendung'!$D$17*'Annahmen u Setzungen Anwendung'!$D$200*'Annahmen u Setzungen Anwendung'!$D$198)/'Annahmen u Setzungen Anwendung'!$D$202)+((F11*'Annahmen u Setzungen Anwendung'!$D$25*'Annahmen u Setzungen Anwendung'!$D$17*'Annahmen u Setzungen Anwendung'!$D$200*'Annahmen u Setzungen Anwendung'!$D$198)/'Annahmen u Setzungen Anwendung'!$D$202)</f>
        <v>0</v>
      </c>
      <c r="G21" s="242">
        <f>((G10*'Annahmen u Setzungen Anwendung'!$D$25*'Annahmen u Setzungen Anwendung'!$D$17*'Annahmen u Setzungen Anwendung'!$D$200*'Annahmen u Setzungen Anwendung'!$D$198)/'Annahmen u Setzungen Anwendung'!$D$202)+((G11*'Annahmen u Setzungen Anwendung'!$D$25*'Annahmen u Setzungen Anwendung'!$D$17*'Annahmen u Setzungen Anwendung'!$D$200*'Annahmen u Setzungen Anwendung'!$D$198)/'Annahmen u Setzungen Anwendung'!$D$202)</f>
        <v>0</v>
      </c>
      <c r="H21" s="242">
        <f>((H10*'Annahmen u Setzungen Anwendung'!$D$25*'Annahmen u Setzungen Anwendung'!$D$17*'Annahmen u Setzungen Anwendung'!$D$200*'Annahmen u Setzungen Anwendung'!$D$198)/'Annahmen u Setzungen Anwendung'!$D$202)+((H11*'Annahmen u Setzungen Anwendung'!$D$25*'Annahmen u Setzungen Anwendung'!$D$17*'Annahmen u Setzungen Anwendung'!$D$200*'Annahmen u Setzungen Anwendung'!$D$198)/'Annahmen u Setzungen Anwendung'!$D$202)</f>
        <v>0</v>
      </c>
      <c r="I21" s="242">
        <f>((I10*'Annahmen u Setzungen Anwendung'!$D$25*'Annahmen u Setzungen Anwendung'!$D$17*'Annahmen u Setzungen Anwendung'!$D$200*'Annahmen u Setzungen Anwendung'!$D$198)/'Annahmen u Setzungen Anwendung'!$D$202)+((I11*'Annahmen u Setzungen Anwendung'!$D$25*'Annahmen u Setzungen Anwendung'!$D$17*'Annahmen u Setzungen Anwendung'!$D$200*'Annahmen u Setzungen Anwendung'!$D$198)/'Annahmen u Setzungen Anwendung'!$D$202)</f>
        <v>0</v>
      </c>
      <c r="J21" s="242">
        <f>((J10*'Annahmen u Setzungen Anwendung'!$D$25*'Annahmen u Setzungen Anwendung'!$D$17*'Annahmen u Setzungen Anwendung'!$D$200*'Annahmen u Setzungen Anwendung'!$D$198)/'Annahmen u Setzungen Anwendung'!$D$202)+((J11*'Annahmen u Setzungen Anwendung'!$D$25*'Annahmen u Setzungen Anwendung'!$D$17*'Annahmen u Setzungen Anwendung'!$D$200*'Annahmen u Setzungen Anwendung'!$D$198)/'Annahmen u Setzungen Anwendung'!$D$202)</f>
        <v>0</v>
      </c>
      <c r="K21" s="242">
        <f>((K10*'Annahmen u Setzungen Anwendung'!$D$25*'Annahmen u Setzungen Anwendung'!$D$17*'Annahmen u Setzungen Anwendung'!$D$200*'Annahmen u Setzungen Anwendung'!$D$198)/'Annahmen u Setzungen Anwendung'!$D$202)+((K11*'Annahmen u Setzungen Anwendung'!$D$25*'Annahmen u Setzungen Anwendung'!$D$17*'Annahmen u Setzungen Anwendung'!$D$200*'Annahmen u Setzungen Anwendung'!$D$198)/'Annahmen u Setzungen Anwendung'!$D$202)</f>
        <v>0</v>
      </c>
      <c r="L21" s="242">
        <f>((L10*'Annahmen u Setzungen Anwendung'!$D$25*'Annahmen u Setzungen Anwendung'!$D$17*'Annahmen u Setzungen Anwendung'!$D$200*'Annahmen u Setzungen Anwendung'!$D$198)/'Annahmen u Setzungen Anwendung'!$D$202)+((L11*'Annahmen u Setzungen Anwendung'!$D$25*'Annahmen u Setzungen Anwendung'!$D$17*'Annahmen u Setzungen Anwendung'!$D$200*'Annahmen u Setzungen Anwendung'!$D$198)/'Annahmen u Setzungen Anwendung'!$D$202)</f>
        <v>0</v>
      </c>
      <c r="M21" s="242">
        <f>((M10*'Annahmen u Setzungen Anwendung'!$D$25*'Annahmen u Setzungen Anwendung'!$D$17*'Annahmen u Setzungen Anwendung'!$D$200*'Annahmen u Setzungen Anwendung'!$D$198)/'Annahmen u Setzungen Anwendung'!$D$202)+((M11*'Annahmen u Setzungen Anwendung'!$D$25*'Annahmen u Setzungen Anwendung'!$D$17*'Annahmen u Setzungen Anwendung'!$D$200*'Annahmen u Setzungen Anwendung'!$D$198)/'Annahmen u Setzungen Anwendung'!$D$202)</f>
        <v>0</v>
      </c>
      <c r="N21" s="242">
        <f>((N10*'Annahmen u Setzungen Anwendung'!$D$25*'Annahmen u Setzungen Anwendung'!$D$17*'Annahmen u Setzungen Anwendung'!$D$200*'Annahmen u Setzungen Anwendung'!$D$198)/'Annahmen u Setzungen Anwendung'!$D$202)+((N11*'Annahmen u Setzungen Anwendung'!$D$25*'Annahmen u Setzungen Anwendung'!$D$17*'Annahmen u Setzungen Anwendung'!$D$200*'Annahmen u Setzungen Anwendung'!$D$198)/'Annahmen u Setzungen Anwendung'!$D$202)</f>
        <v>0</v>
      </c>
      <c r="O21" s="242">
        <f>((O10*'Annahmen u Setzungen Anwendung'!$D$25*'Annahmen u Setzungen Anwendung'!$D$17*'Annahmen u Setzungen Anwendung'!$D$200*'Annahmen u Setzungen Anwendung'!$D$198)/'Annahmen u Setzungen Anwendung'!$D$202)+((O11*'Annahmen u Setzungen Anwendung'!$D$25*'Annahmen u Setzungen Anwendung'!$D$17*'Annahmen u Setzungen Anwendung'!$D$200*'Annahmen u Setzungen Anwendung'!$D$198)/'Annahmen u Setzungen Anwendung'!$D$202)</f>
        <v>0</v>
      </c>
      <c r="P21" s="242">
        <f>((P10*'Annahmen u Setzungen Anwendung'!$D$25*'Annahmen u Setzungen Anwendung'!$D$17*'Annahmen u Setzungen Anwendung'!$D$200*'Annahmen u Setzungen Anwendung'!$D$198)/'Annahmen u Setzungen Anwendung'!$D$202)+((P11*'Annahmen u Setzungen Anwendung'!$D$25*'Annahmen u Setzungen Anwendung'!$D$17*'Annahmen u Setzungen Anwendung'!$D$200*'Annahmen u Setzungen Anwendung'!$D$198)/'Annahmen u Setzungen Anwendung'!$D$202)</f>
        <v>0</v>
      </c>
      <c r="Q21" s="242">
        <f>((Q10*'Annahmen u Setzungen Anwendung'!$D$25*'Annahmen u Setzungen Anwendung'!$D$17*'Annahmen u Setzungen Anwendung'!$D$200*'Annahmen u Setzungen Anwendung'!$D$198)/'Annahmen u Setzungen Anwendung'!$D$202)+((Q11*'Annahmen u Setzungen Anwendung'!$D$25*'Annahmen u Setzungen Anwendung'!$D$17*'Annahmen u Setzungen Anwendung'!$D$200*'Annahmen u Setzungen Anwendung'!$D$198)/'Annahmen u Setzungen Anwendung'!$D$202)</f>
        <v>0</v>
      </c>
      <c r="R21" s="242">
        <f>((R10*'Annahmen u Setzungen Anwendung'!$D$25*'Annahmen u Setzungen Anwendung'!$D$17*'Annahmen u Setzungen Anwendung'!$D$200*'Annahmen u Setzungen Anwendung'!$D$198)/'Annahmen u Setzungen Anwendung'!$D$202)+((R11*'Annahmen u Setzungen Anwendung'!$D$25*'Annahmen u Setzungen Anwendung'!$D$17*'Annahmen u Setzungen Anwendung'!$D$200*'Annahmen u Setzungen Anwendung'!$D$198)/'Annahmen u Setzungen Anwendung'!$D$202)</f>
        <v>0</v>
      </c>
      <c r="S21" s="242">
        <f>((S10*'Annahmen u Setzungen Anwendung'!$D$25*'Annahmen u Setzungen Anwendung'!$D$17*'Annahmen u Setzungen Anwendung'!$D$200*'Annahmen u Setzungen Anwendung'!$D$198)/'Annahmen u Setzungen Anwendung'!$D$202)+((S11*'Annahmen u Setzungen Anwendung'!$D$25*'Annahmen u Setzungen Anwendung'!$D$17*'Annahmen u Setzungen Anwendung'!$D$200*'Annahmen u Setzungen Anwendung'!$D$198)/'Annahmen u Setzungen Anwendung'!$D$202)</f>
        <v>0</v>
      </c>
      <c r="T21" s="242">
        <f>((T10*'Annahmen u Setzungen Anwendung'!$D$25*'Annahmen u Setzungen Anwendung'!$D$17*'Annahmen u Setzungen Anwendung'!$D$200*'Annahmen u Setzungen Anwendung'!$D$198)/'Annahmen u Setzungen Anwendung'!$D$202)+((T11*'Annahmen u Setzungen Anwendung'!$D$25*'Annahmen u Setzungen Anwendung'!$D$17*'Annahmen u Setzungen Anwendung'!$D$200*'Annahmen u Setzungen Anwendung'!$D$198)/'Annahmen u Setzungen Anwendung'!$D$202)</f>
        <v>0</v>
      </c>
      <c r="U21" s="242">
        <f>((U10*'Annahmen u Setzungen Anwendung'!$D$25*'Annahmen u Setzungen Anwendung'!$D$17*'Annahmen u Setzungen Anwendung'!$D$200*'Annahmen u Setzungen Anwendung'!$D$198)/'Annahmen u Setzungen Anwendung'!$D$202)+((U11*'Annahmen u Setzungen Anwendung'!$D$25*'Annahmen u Setzungen Anwendung'!$D$17*'Annahmen u Setzungen Anwendung'!$D$200*'Annahmen u Setzungen Anwendung'!$D$198)/'Annahmen u Setzungen Anwendung'!$D$202)</f>
        <v>0</v>
      </c>
      <c r="V21" s="242">
        <f>((V10*'Annahmen u Setzungen Anwendung'!$D$25*'Annahmen u Setzungen Anwendung'!$D$17*'Annahmen u Setzungen Anwendung'!$D$200*'Annahmen u Setzungen Anwendung'!$D$198)/'Annahmen u Setzungen Anwendung'!$D$202)+((V11*'Annahmen u Setzungen Anwendung'!$D$25*'Annahmen u Setzungen Anwendung'!$D$17*'Annahmen u Setzungen Anwendung'!$D$200*'Annahmen u Setzungen Anwendung'!$D$198)/'Annahmen u Setzungen Anwendung'!$D$202)</f>
        <v>0</v>
      </c>
      <c r="W21" s="242">
        <f>((W10*'Annahmen u Setzungen Anwendung'!$D$25*'Annahmen u Setzungen Anwendung'!$D$17*'Annahmen u Setzungen Anwendung'!$D$200*'Annahmen u Setzungen Anwendung'!$D$198)/'Annahmen u Setzungen Anwendung'!$D$202)+((W11*'Annahmen u Setzungen Anwendung'!$D$25*'Annahmen u Setzungen Anwendung'!$D$17*'Annahmen u Setzungen Anwendung'!$D$200*'Annahmen u Setzungen Anwendung'!$D$198)/'Annahmen u Setzungen Anwendung'!$D$202)</f>
        <v>0</v>
      </c>
      <c r="X21" s="242">
        <f>((X10*'Annahmen u Setzungen Anwendung'!$D$25*'Annahmen u Setzungen Anwendung'!$D$17*'Annahmen u Setzungen Anwendung'!$D$200*'Annahmen u Setzungen Anwendung'!$D$198)/'Annahmen u Setzungen Anwendung'!$D$202)+((X11*'Annahmen u Setzungen Anwendung'!$D$25*'Annahmen u Setzungen Anwendung'!$D$17*'Annahmen u Setzungen Anwendung'!$D$200*'Annahmen u Setzungen Anwendung'!$D$198)/'Annahmen u Setzungen Anwendung'!$D$202)</f>
        <v>0</v>
      </c>
      <c r="Y21" s="242">
        <f>((Y10*'Annahmen u Setzungen Anwendung'!$D$25*'Annahmen u Setzungen Anwendung'!$D$17*'Annahmen u Setzungen Anwendung'!$D$200*'Annahmen u Setzungen Anwendung'!$D$198)/'Annahmen u Setzungen Anwendung'!$D$202)+((Y11*'Annahmen u Setzungen Anwendung'!$D$25*'Annahmen u Setzungen Anwendung'!$D$17*'Annahmen u Setzungen Anwendung'!$D$200*'Annahmen u Setzungen Anwendung'!$D$198)/'Annahmen u Setzungen Anwendung'!$D$202)</f>
        <v>0</v>
      </c>
      <c r="Z21" s="242">
        <f>((Z10*'Annahmen u Setzungen Anwendung'!$D$25*'Annahmen u Setzungen Anwendung'!$D$17*'Annahmen u Setzungen Anwendung'!$D$200*'Annahmen u Setzungen Anwendung'!$D$198)/'Annahmen u Setzungen Anwendung'!$D$202)+((Z11*'Annahmen u Setzungen Anwendung'!$D$25*'Annahmen u Setzungen Anwendung'!$D$17*'Annahmen u Setzungen Anwendung'!$D$200*'Annahmen u Setzungen Anwendung'!$D$198)/'Annahmen u Setzungen Anwendung'!$D$202)</f>
        <v>0</v>
      </c>
      <c r="AA21" s="242">
        <f>((AA10*'Annahmen u Setzungen Anwendung'!$D$25*'Annahmen u Setzungen Anwendung'!$D$17*'Annahmen u Setzungen Anwendung'!$D$200*'Annahmen u Setzungen Anwendung'!$D$198)/'Annahmen u Setzungen Anwendung'!$D$202)+((AA11*'Annahmen u Setzungen Anwendung'!$D$25*'Annahmen u Setzungen Anwendung'!$D$17*'Annahmen u Setzungen Anwendung'!$D$200*'Annahmen u Setzungen Anwendung'!$D$198)/'Annahmen u Setzungen Anwendung'!$D$202)</f>
        <v>0</v>
      </c>
      <c r="AB21" s="242">
        <f>((AB10*'Annahmen u Setzungen Anwendung'!$D$25*'Annahmen u Setzungen Anwendung'!$D$17*'Annahmen u Setzungen Anwendung'!$D$200*'Annahmen u Setzungen Anwendung'!$D$198)/'Annahmen u Setzungen Anwendung'!$D$202)+((AB11*'Annahmen u Setzungen Anwendung'!$D$25*'Annahmen u Setzungen Anwendung'!$D$17*'Annahmen u Setzungen Anwendung'!$D$200*'Annahmen u Setzungen Anwendung'!$D$198)/'Annahmen u Setzungen Anwendung'!$D$202)</f>
        <v>0</v>
      </c>
      <c r="AC21" s="242">
        <f>((AC10*'Annahmen u Setzungen Anwendung'!$D$25*'Annahmen u Setzungen Anwendung'!$D$17*'Annahmen u Setzungen Anwendung'!$D$200*'Annahmen u Setzungen Anwendung'!$D$198)/'Annahmen u Setzungen Anwendung'!$D$202)+((AC11*'Annahmen u Setzungen Anwendung'!$D$25*'Annahmen u Setzungen Anwendung'!$D$17*'Annahmen u Setzungen Anwendung'!$D$200*'Annahmen u Setzungen Anwendung'!$D$198)/'Annahmen u Setzungen Anwendung'!$D$202)</f>
        <v>0</v>
      </c>
      <c r="AD21" s="242">
        <f>((AD10*'Annahmen u Setzungen Anwendung'!$D$25*'Annahmen u Setzungen Anwendung'!$D$17*'Annahmen u Setzungen Anwendung'!$D$200*'Annahmen u Setzungen Anwendung'!$D$198)/'Annahmen u Setzungen Anwendung'!$D$202)+((AD11*'Annahmen u Setzungen Anwendung'!$D$25*'Annahmen u Setzungen Anwendung'!$D$17*'Annahmen u Setzungen Anwendung'!$D$200*'Annahmen u Setzungen Anwendung'!$D$198)/'Annahmen u Setzungen Anwendung'!$D$202)</f>
        <v>0</v>
      </c>
      <c r="AE21" s="179">
        <f>((AE10*'Annahmen u Setzungen Anwendung'!$D$25*'Annahmen u Setzungen Anwendung'!$D$17*'Annahmen u Setzungen Anwendung'!$D$200*'Annahmen u Setzungen Anwendung'!$D$198)/'Annahmen u Setzungen Anwendung'!$D$202)+((AE11*'Annahmen u Setzungen Anwendung'!$D$25*'Annahmen u Setzungen Anwendung'!$D$17*'Annahmen u Setzungen Anwendung'!$D$200*'Annahmen u Setzungen Anwendung'!$D$198)/'Annahmen u Setzungen Anwendung'!$D$202)</f>
        <v>0</v>
      </c>
      <c r="AF21" s="179">
        <f>((AF10*'Annahmen u Setzungen Anwendung'!$D$25*'Annahmen u Setzungen Anwendung'!$D$17*'Annahmen u Setzungen Anwendung'!$D$200*'Annahmen u Setzungen Anwendung'!$D$198)/'Annahmen u Setzungen Anwendung'!$D$202)+((AF11*'Annahmen u Setzungen Anwendung'!$D$25*'Annahmen u Setzungen Anwendung'!$D$17*'Annahmen u Setzungen Anwendung'!$D$200*'Annahmen u Setzungen Anwendung'!$D$198)/'Annahmen u Setzungen Anwendung'!$D$202)</f>
        <v>0</v>
      </c>
      <c r="AG21" s="179">
        <f>((AG10*'Annahmen u Setzungen Anwendung'!$D$25*'Annahmen u Setzungen Anwendung'!$D$17*'Annahmen u Setzungen Anwendung'!$D$200*'Annahmen u Setzungen Anwendung'!$D$198)/'Annahmen u Setzungen Anwendung'!$D$202)+((AG11*'Annahmen u Setzungen Anwendung'!$D$25*'Annahmen u Setzungen Anwendung'!$D$17*'Annahmen u Setzungen Anwendung'!$D$200*'Annahmen u Setzungen Anwendung'!$D$198)/'Annahmen u Setzungen Anwendung'!$D$202)</f>
        <v>0</v>
      </c>
      <c r="AH21" s="179">
        <f>((AH10*'Annahmen u Setzungen Anwendung'!$D$25*'Annahmen u Setzungen Anwendung'!$D$17*'Annahmen u Setzungen Anwendung'!$D$200*'Annahmen u Setzungen Anwendung'!$D$198)/'Annahmen u Setzungen Anwendung'!$D$202)+((AH11*'Annahmen u Setzungen Anwendung'!$D$25*'Annahmen u Setzungen Anwendung'!$D$17*'Annahmen u Setzungen Anwendung'!$D$200*'Annahmen u Setzungen Anwendung'!$D$198)/'Annahmen u Setzungen Anwendung'!$D$202)</f>
        <v>0</v>
      </c>
      <c r="AI21" s="179">
        <f>((AI10*'Annahmen u Setzungen Anwendung'!$D$25*'Annahmen u Setzungen Anwendung'!$D$17*'Annahmen u Setzungen Anwendung'!$D$200*'Annahmen u Setzungen Anwendung'!$D$198)/'Annahmen u Setzungen Anwendung'!$D$202)+((AI11*'Annahmen u Setzungen Anwendung'!$D$25*'Annahmen u Setzungen Anwendung'!$D$17*'Annahmen u Setzungen Anwendung'!$D$200*'Annahmen u Setzungen Anwendung'!$D$198)/'Annahmen u Setzungen Anwendung'!$D$202)</f>
        <v>0</v>
      </c>
    </row>
    <row r="24" spans="3:46" ht="13" x14ac:dyDescent="0.3">
      <c r="C24" s="399" t="s">
        <v>424</v>
      </c>
      <c r="D24" s="399"/>
      <c r="E24" s="399"/>
      <c r="F24" s="242">
        <f>SUM($F$25:F25)</f>
        <v>0</v>
      </c>
      <c r="G24" s="242">
        <f>SUM($F$25:G25)</f>
        <v>0</v>
      </c>
      <c r="H24" s="242">
        <f>SUM($F$25:H25)</f>
        <v>0</v>
      </c>
      <c r="I24" s="242">
        <f>SUM($F$25:I25)</f>
        <v>0</v>
      </c>
      <c r="J24" s="242">
        <f>SUM($F$25:J25)</f>
        <v>0</v>
      </c>
      <c r="K24" s="242">
        <f>SUM($F$25:K25)</f>
        <v>0</v>
      </c>
      <c r="L24" s="242">
        <f>SUM($F$25:L25)</f>
        <v>0</v>
      </c>
      <c r="M24" s="242">
        <f>SUM($F$25:M25)</f>
        <v>0</v>
      </c>
      <c r="N24" s="242">
        <f>SUM($F$25:N25)</f>
        <v>0</v>
      </c>
      <c r="O24" s="242">
        <f>SUM($F$25:O25)</f>
        <v>0</v>
      </c>
      <c r="P24" s="242">
        <f>SUM($F$25:P25)</f>
        <v>0</v>
      </c>
      <c r="Q24" s="242">
        <f>SUM($F$25:Q25)</f>
        <v>0</v>
      </c>
      <c r="R24" s="242">
        <f>SUM($F$25:R25)</f>
        <v>0</v>
      </c>
      <c r="S24" s="242">
        <f>SUM($F$25:S25)</f>
        <v>0</v>
      </c>
      <c r="T24" s="242">
        <f>SUM($F$25:T25)</f>
        <v>0</v>
      </c>
      <c r="U24" s="242">
        <f>SUM($F$25:U25)</f>
        <v>0</v>
      </c>
      <c r="V24" s="242">
        <f>SUM($F$25:V25)</f>
        <v>0</v>
      </c>
      <c r="W24" s="242">
        <f>SUM($F$25:W25)</f>
        <v>0</v>
      </c>
      <c r="X24" s="242">
        <f>SUM($F$25:X25)</f>
        <v>0</v>
      </c>
      <c r="Y24" s="242">
        <f>SUM($F$25:Y25)</f>
        <v>0</v>
      </c>
      <c r="Z24" s="242">
        <f>SUM($F$25:Z25)</f>
        <v>0</v>
      </c>
      <c r="AA24" s="242">
        <f>SUM($F$25:AA25)</f>
        <v>0</v>
      </c>
      <c r="AB24" s="242">
        <f>SUM($F$25:AB25)</f>
        <v>0</v>
      </c>
      <c r="AC24" s="242">
        <f>SUM($F$25:AC25)</f>
        <v>0</v>
      </c>
      <c r="AD24" s="242">
        <f>SUM($F$25:AD25)</f>
        <v>0</v>
      </c>
      <c r="AE24" s="179">
        <f>SUM($F$25:AE25)</f>
        <v>0</v>
      </c>
      <c r="AF24" s="179">
        <f>SUM($F$25:AF25)</f>
        <v>0</v>
      </c>
      <c r="AG24" s="179">
        <f>SUM($F$25:AG25)</f>
        <v>0</v>
      </c>
      <c r="AH24" s="179">
        <f>SUM($F$25:AH25)</f>
        <v>0</v>
      </c>
      <c r="AI24" s="179">
        <f>SUM($F$25:AI25)</f>
        <v>0</v>
      </c>
    </row>
    <row r="25" spans="3:46" hidden="1" x14ac:dyDescent="0.25">
      <c r="F25" s="1">
        <f>'Annahmen u Setzungen Anwendung'!D50*'Annahmen u Setzungen Anwendung'!$D$85</f>
        <v>0</v>
      </c>
      <c r="G25" s="1">
        <f>'Annahmen u Setzungen Anwendung'!D51*'Annahmen u Setzungen Anwendung'!$D$85</f>
        <v>0</v>
      </c>
      <c r="H25" s="1">
        <f>'Annahmen u Setzungen Anwendung'!D52*'Annahmen u Setzungen Anwendung'!$D$85</f>
        <v>0</v>
      </c>
      <c r="I25" s="1">
        <f>'Annahmen u Setzungen Anwendung'!D53*'Annahmen u Setzungen Anwendung'!$D$85</f>
        <v>0</v>
      </c>
      <c r="J25" s="1">
        <f>'Annahmen u Setzungen Anwendung'!D54*'Annahmen u Setzungen Anwendung'!$D$85</f>
        <v>0</v>
      </c>
      <c r="K25" s="1">
        <f>'Annahmen u Setzungen Anwendung'!D55*'Annahmen u Setzungen Anwendung'!$D$85</f>
        <v>0</v>
      </c>
      <c r="L25" s="1">
        <f>'Annahmen u Setzungen Anwendung'!D56*'Annahmen u Setzungen Anwendung'!$D$85</f>
        <v>0</v>
      </c>
      <c r="M25" s="1">
        <f>'Annahmen u Setzungen Anwendung'!D57*'Annahmen u Setzungen Anwendung'!$D$85</f>
        <v>0</v>
      </c>
      <c r="N25" s="1">
        <f>'Annahmen u Setzungen Anwendung'!D58*'Annahmen u Setzungen Anwendung'!$D$85</f>
        <v>0</v>
      </c>
      <c r="O25" s="1">
        <f>'Annahmen u Setzungen Anwendung'!D59*'Annahmen u Setzungen Anwendung'!$D$85</f>
        <v>0</v>
      </c>
      <c r="P25" s="1">
        <f>'Annahmen u Setzungen Anwendung'!D60*'Annahmen u Setzungen Anwendung'!$D$85</f>
        <v>0</v>
      </c>
      <c r="Q25" s="1">
        <f>'Annahmen u Setzungen Anwendung'!D61*'Annahmen u Setzungen Anwendung'!$D$85</f>
        <v>0</v>
      </c>
      <c r="R25" s="1">
        <f>'Annahmen u Setzungen Anwendung'!D62*'Annahmen u Setzungen Anwendung'!$D$85</f>
        <v>0</v>
      </c>
      <c r="S25" s="1">
        <f>'Annahmen u Setzungen Anwendung'!D63*'Annahmen u Setzungen Anwendung'!$D$85</f>
        <v>0</v>
      </c>
      <c r="T25" s="1">
        <f>'Annahmen u Setzungen Anwendung'!D64*'Annahmen u Setzungen Anwendung'!$D$85</f>
        <v>0</v>
      </c>
      <c r="U25" s="1">
        <f>'Annahmen u Setzungen Anwendung'!D65*'Annahmen u Setzungen Anwendung'!$D$85</f>
        <v>0</v>
      </c>
      <c r="V25" s="1">
        <f>'Annahmen u Setzungen Anwendung'!D66*'Annahmen u Setzungen Anwendung'!$D$85</f>
        <v>0</v>
      </c>
      <c r="W25" s="1">
        <f>'Annahmen u Setzungen Anwendung'!D67*'Annahmen u Setzungen Anwendung'!$D$85</f>
        <v>0</v>
      </c>
      <c r="X25" s="1">
        <f>'Annahmen u Setzungen Anwendung'!D68*'Annahmen u Setzungen Anwendung'!$D$85</f>
        <v>0</v>
      </c>
      <c r="Y25" s="1">
        <f>'Annahmen u Setzungen Anwendung'!D69*'Annahmen u Setzungen Anwendung'!$D$85</f>
        <v>0</v>
      </c>
      <c r="Z25" s="1">
        <f>'Annahmen u Setzungen Anwendung'!D70*'Annahmen u Setzungen Anwendung'!$D$85</f>
        <v>0</v>
      </c>
      <c r="AA25" s="1">
        <f>'Annahmen u Setzungen Anwendung'!D71*'Annahmen u Setzungen Anwendung'!$D$85</f>
        <v>0</v>
      </c>
      <c r="AB25" s="1">
        <f>'Annahmen u Setzungen Anwendung'!D72*'Annahmen u Setzungen Anwendung'!$D$85</f>
        <v>0</v>
      </c>
      <c r="AC25" s="1">
        <f>'Annahmen u Setzungen Anwendung'!D73*'Annahmen u Setzungen Anwendung'!$D$85</f>
        <v>0</v>
      </c>
      <c r="AD25" s="1">
        <f>'Annahmen u Setzungen Anwendung'!D74*'Annahmen u Setzungen Anwendung'!$D$85</f>
        <v>0</v>
      </c>
      <c r="AE25" s="1">
        <f>'Annahmen u Setzungen Anwendung'!D75*'Annahmen u Setzungen Anwendung'!$D$85</f>
        <v>0</v>
      </c>
      <c r="AF25" s="1">
        <f>'Annahmen u Setzungen Anwendung'!D76*'Annahmen u Setzungen Anwendung'!$D$85</f>
        <v>0</v>
      </c>
      <c r="AG25" s="1">
        <f>'Annahmen u Setzungen Anwendung'!D77*'Annahmen u Setzungen Anwendung'!$D$85</f>
        <v>0</v>
      </c>
      <c r="AH25" s="1">
        <f>'Annahmen u Setzungen Anwendung'!D78*'Annahmen u Setzungen Anwendung'!$D$85</f>
        <v>0</v>
      </c>
      <c r="AI25" s="1">
        <f>'Annahmen u Setzungen Anwendung'!D79*'Annahmen u Setzungen Anwendung'!$D$85</f>
        <v>0</v>
      </c>
      <c r="AJ25" s="1">
        <f>'Annahmen u Setzungen Anwendung'!D80*'Annahmen u Setzungen Anwendung'!$D$85</f>
        <v>0</v>
      </c>
    </row>
    <row r="26" spans="3:46" ht="13" x14ac:dyDescent="0.3">
      <c r="C26" s="403" t="s">
        <v>361</v>
      </c>
      <c r="D26" s="403"/>
      <c r="E26" s="403"/>
      <c r="F26" s="180">
        <f>(SUM($F$25:F25))/'Annahmen u Setzungen Anwendung'!$D$85</f>
        <v>0</v>
      </c>
      <c r="G26" s="180">
        <f>(SUM($F$25:G25))/'Annahmen u Setzungen Anwendung'!$D$85</f>
        <v>0</v>
      </c>
      <c r="H26" s="180">
        <f>(SUM($F$25:H25))/'Annahmen u Setzungen Anwendung'!$D$85</f>
        <v>0</v>
      </c>
      <c r="I26" s="180">
        <f>(SUM($F$25:I25))/'Annahmen u Setzungen Anwendung'!$D$85</f>
        <v>0</v>
      </c>
      <c r="J26" s="180">
        <f>(SUM($F$25:J25))/'Annahmen u Setzungen Anwendung'!$D$85</f>
        <v>0</v>
      </c>
      <c r="K26" s="180">
        <f>(SUM($F$25:K25))/'Annahmen u Setzungen Anwendung'!$D$85</f>
        <v>0</v>
      </c>
      <c r="L26" s="180">
        <f>(SUM($F$25:L25))/'Annahmen u Setzungen Anwendung'!$D$85</f>
        <v>0</v>
      </c>
      <c r="M26" s="180">
        <f>(SUM($F$25:M25))/'Annahmen u Setzungen Anwendung'!$D$85</f>
        <v>0</v>
      </c>
      <c r="N26" s="180">
        <f>(SUM($F$25:N25))/'Annahmen u Setzungen Anwendung'!$D$85</f>
        <v>0</v>
      </c>
      <c r="O26" s="180">
        <f>(SUM($F$25:O25))/'Annahmen u Setzungen Anwendung'!$D$85</f>
        <v>0</v>
      </c>
      <c r="P26" s="180">
        <f>(SUM($F$25:P25))/'Annahmen u Setzungen Anwendung'!$D$85</f>
        <v>0</v>
      </c>
      <c r="Q26" s="180">
        <f>(SUM($F$25:Q25))/'Annahmen u Setzungen Anwendung'!$D$85</f>
        <v>0</v>
      </c>
      <c r="R26" s="180">
        <f>(SUM($F$25:R25))/'Annahmen u Setzungen Anwendung'!$D$85</f>
        <v>0</v>
      </c>
      <c r="S26" s="180">
        <f>(SUM($F$25:S25))/'Annahmen u Setzungen Anwendung'!$D$85</f>
        <v>0</v>
      </c>
      <c r="T26" s="180">
        <f>(SUM($F$25:T25))/'Annahmen u Setzungen Anwendung'!$D$85</f>
        <v>0</v>
      </c>
      <c r="U26" s="180">
        <f>(SUM($F$25:U25))/'Annahmen u Setzungen Anwendung'!$D$85</f>
        <v>0</v>
      </c>
      <c r="V26" s="180">
        <f>(SUM($F$25:V25))/'Annahmen u Setzungen Anwendung'!$D$85</f>
        <v>0</v>
      </c>
      <c r="W26" s="180">
        <f>(SUM($F$25:W25))/'Annahmen u Setzungen Anwendung'!$D$85</f>
        <v>0</v>
      </c>
      <c r="X26" s="180">
        <f>(SUM($F$25:X25))/'Annahmen u Setzungen Anwendung'!$D$85</f>
        <v>0</v>
      </c>
      <c r="Y26" s="180">
        <f>(SUM($F$25:Y25))/'Annahmen u Setzungen Anwendung'!$D$85</f>
        <v>0</v>
      </c>
      <c r="Z26" s="180">
        <f>(SUM($F$25:Z25))/'Annahmen u Setzungen Anwendung'!$D$85</f>
        <v>0</v>
      </c>
      <c r="AA26" s="180">
        <f>(SUM($F$25:AA25))/'Annahmen u Setzungen Anwendung'!$D$85</f>
        <v>0</v>
      </c>
      <c r="AB26" s="180">
        <f>(SUM($F$25:AB25))/'Annahmen u Setzungen Anwendung'!$D$85</f>
        <v>0</v>
      </c>
      <c r="AC26" s="180">
        <f>(SUM($F$25:AC25))/'Annahmen u Setzungen Anwendung'!$D$85</f>
        <v>0</v>
      </c>
      <c r="AD26" s="180">
        <f>(SUM($F$25:AD25))/'Annahmen u Setzungen Anwendung'!$D$85</f>
        <v>0</v>
      </c>
    </row>
    <row r="28" spans="3:46" x14ac:dyDescent="0.25">
      <c r="C28" s="399" t="s">
        <v>362</v>
      </c>
      <c r="D28" s="399"/>
      <c r="E28" s="399"/>
    </row>
    <row r="29" spans="3:46" ht="13" x14ac:dyDescent="0.3">
      <c r="C29" s="399"/>
      <c r="D29" s="399"/>
      <c r="E29" s="399"/>
      <c r="F29" s="242">
        <f>SUM($F$30:F30)</f>
        <v>0</v>
      </c>
      <c r="G29" s="242">
        <f>SUM($F$30:G30)</f>
        <v>0</v>
      </c>
      <c r="H29" s="242">
        <f>SUM($F$30:H30)</f>
        <v>0</v>
      </c>
      <c r="I29" s="242">
        <f>SUM($F$30:I30)</f>
        <v>0</v>
      </c>
      <c r="J29" s="242">
        <f>SUM($F$30:J30)</f>
        <v>0</v>
      </c>
      <c r="K29" s="242">
        <f>SUM($F$30:K30)</f>
        <v>0</v>
      </c>
      <c r="L29" s="242">
        <f>SUM($F$30:L30)</f>
        <v>0</v>
      </c>
      <c r="M29" s="242">
        <f>SUM($F$30:M30)</f>
        <v>0</v>
      </c>
      <c r="N29" s="242">
        <f>SUM($F$30:N30)</f>
        <v>0</v>
      </c>
      <c r="O29" s="242">
        <f>SUM($F$30:O30)</f>
        <v>0</v>
      </c>
      <c r="P29" s="242">
        <f>SUM($F$30:P30)</f>
        <v>0</v>
      </c>
      <c r="Q29" s="242">
        <f>SUM($F$30:Q30)</f>
        <v>0</v>
      </c>
      <c r="R29" s="242">
        <f>SUM($F$30:R30)</f>
        <v>0</v>
      </c>
      <c r="S29" s="242">
        <f>SUM($F$30:S30)</f>
        <v>0</v>
      </c>
      <c r="T29" s="242">
        <f>SUM($F$30:T30)</f>
        <v>0</v>
      </c>
      <c r="U29" s="242">
        <f>SUM($F$30:U30)</f>
        <v>0</v>
      </c>
      <c r="V29" s="242">
        <f>SUM($F$30:V30)</f>
        <v>0</v>
      </c>
      <c r="W29" s="242">
        <f>SUM($F$30:W30)</f>
        <v>0</v>
      </c>
      <c r="X29" s="242">
        <f>SUM($F$30:X30)</f>
        <v>0</v>
      </c>
      <c r="Y29" s="242">
        <f>SUM($F$30:Y30)</f>
        <v>0</v>
      </c>
      <c r="Z29" s="242">
        <f>SUM($F$30:Z30)</f>
        <v>0</v>
      </c>
      <c r="AA29" s="242">
        <f>SUM($F$30:AA30)</f>
        <v>0</v>
      </c>
      <c r="AB29" s="242">
        <f>SUM($F$30:AB30)</f>
        <v>0</v>
      </c>
      <c r="AC29" s="242">
        <f>SUM($F$30:AC30)</f>
        <v>0</v>
      </c>
      <c r="AD29" s="242">
        <f>SUM($F$30:AD30)</f>
        <v>0</v>
      </c>
      <c r="AE29" s="179" t="s">
        <v>425</v>
      </c>
      <c r="AF29" s="179" t="s">
        <v>426</v>
      </c>
      <c r="AG29" s="179" t="s">
        <v>427</v>
      </c>
      <c r="AH29" s="179" t="s">
        <v>428</v>
      </c>
      <c r="AI29" s="179" t="s">
        <v>429</v>
      </c>
    </row>
    <row r="30" spans="3:46" ht="13" x14ac:dyDescent="0.3">
      <c r="C30" s="182"/>
      <c r="D30" s="183" t="s">
        <v>363</v>
      </c>
      <c r="E30" s="182"/>
      <c r="F30" s="243">
        <f>('Annahmen u Setzungen Anwendung'!$D$169*'Input Lehre Anwendung'!E11*'Annahmen u Setzungen Anwendung'!$D$173*'Annahmen u Setzungen Anwendung'!$D$175)+('Annahmen u Setzungen Anwendung'!$D$171*'Input Lehre Anwendung'!E11*'Annahmen u Setzungen Anwendung'!$D$173*'Annahmen u Setzungen Anwendung'!$D$175)</f>
        <v>0</v>
      </c>
      <c r="G30" s="243">
        <f>('Annahmen u Setzungen Anwendung'!$D$169*'Input Lehre Anwendung'!E12*'Annahmen u Setzungen Anwendung'!$D$173*'Annahmen u Setzungen Anwendung'!$D$175)+('Annahmen u Setzungen Anwendung'!$D$171*'Input Lehre Anwendung'!E12*'Annahmen u Setzungen Anwendung'!$D$173*'Annahmen u Setzungen Anwendung'!$D$175)</f>
        <v>0</v>
      </c>
      <c r="H30" s="243">
        <f>('Annahmen u Setzungen Anwendung'!$D$169*'Input Lehre Anwendung'!E13*'Annahmen u Setzungen Anwendung'!$D$173*'Annahmen u Setzungen Anwendung'!$D$175)+('Annahmen u Setzungen Anwendung'!$D$171*'Input Lehre Anwendung'!E13*'Annahmen u Setzungen Anwendung'!$D$173*'Annahmen u Setzungen Anwendung'!$D$175)</f>
        <v>0</v>
      </c>
      <c r="I30" s="243">
        <f>('Annahmen u Setzungen Anwendung'!$D$169*'Input Lehre Anwendung'!E14*'Annahmen u Setzungen Anwendung'!$D$173*'Annahmen u Setzungen Anwendung'!$D$175)+('Annahmen u Setzungen Anwendung'!$D$171*'Input Lehre Anwendung'!E14*'Annahmen u Setzungen Anwendung'!$D$173*'Annahmen u Setzungen Anwendung'!$D$175)</f>
        <v>0</v>
      </c>
      <c r="J30" s="243">
        <f>('Annahmen u Setzungen Anwendung'!$D$169*'Input Lehre Anwendung'!E15*'Annahmen u Setzungen Anwendung'!$D$173*'Annahmen u Setzungen Anwendung'!$D$175)+('Annahmen u Setzungen Anwendung'!$D$171*'Input Lehre Anwendung'!E15*'Annahmen u Setzungen Anwendung'!$D$173*'Annahmen u Setzungen Anwendung'!$D$175)</f>
        <v>0</v>
      </c>
      <c r="K30" s="243">
        <f>('Annahmen u Setzungen Anwendung'!$D$169*'Input Lehre Anwendung'!E16*'Annahmen u Setzungen Anwendung'!$D$173*'Annahmen u Setzungen Anwendung'!$D$175)+('Annahmen u Setzungen Anwendung'!$D$171*'Input Lehre Anwendung'!E16*'Annahmen u Setzungen Anwendung'!$D$173*'Annahmen u Setzungen Anwendung'!$D$175)</f>
        <v>0</v>
      </c>
      <c r="L30" s="243">
        <f>('Annahmen u Setzungen Anwendung'!$D$169*'Input Lehre Anwendung'!E17*'Annahmen u Setzungen Anwendung'!$D$173*'Annahmen u Setzungen Anwendung'!$D$175)+('Annahmen u Setzungen Anwendung'!$D$171*'Input Lehre Anwendung'!E17*'Annahmen u Setzungen Anwendung'!$D$173*'Annahmen u Setzungen Anwendung'!$D$175)</f>
        <v>0</v>
      </c>
      <c r="M30" s="243">
        <f>('Annahmen u Setzungen Anwendung'!$D$169*'Input Lehre Anwendung'!E18*'Annahmen u Setzungen Anwendung'!$D$173*'Annahmen u Setzungen Anwendung'!$D$175)+('Annahmen u Setzungen Anwendung'!$D$171*'Input Lehre Anwendung'!E18*'Annahmen u Setzungen Anwendung'!$D$173*'Annahmen u Setzungen Anwendung'!$D$175)</f>
        <v>0</v>
      </c>
      <c r="N30" s="243">
        <f>('Annahmen u Setzungen Anwendung'!$D$169*'Input Lehre Anwendung'!E19*'Annahmen u Setzungen Anwendung'!$D$173*'Annahmen u Setzungen Anwendung'!$D$175)+('Annahmen u Setzungen Anwendung'!$D$171*'Input Lehre Anwendung'!E19*'Annahmen u Setzungen Anwendung'!$D$173*'Annahmen u Setzungen Anwendung'!$D$175)</f>
        <v>0</v>
      </c>
      <c r="O30" s="243">
        <f>('Annahmen u Setzungen Anwendung'!$D$169*'Input Lehre Anwendung'!E20*'Annahmen u Setzungen Anwendung'!$D$173*'Annahmen u Setzungen Anwendung'!$D$175)+('Annahmen u Setzungen Anwendung'!$D$171*'Input Lehre Anwendung'!E20*'Annahmen u Setzungen Anwendung'!$D$173*'Annahmen u Setzungen Anwendung'!$D$175)</f>
        <v>0</v>
      </c>
      <c r="P30" s="243">
        <f>('Annahmen u Setzungen Anwendung'!$D$169*'Input Lehre Anwendung'!E21*'Annahmen u Setzungen Anwendung'!$D$173*'Annahmen u Setzungen Anwendung'!$D$175)+('Annahmen u Setzungen Anwendung'!$D$171*'Input Lehre Anwendung'!E21*'Annahmen u Setzungen Anwendung'!$D$173*'Annahmen u Setzungen Anwendung'!$D$175)</f>
        <v>0</v>
      </c>
      <c r="Q30" s="243">
        <f>('Annahmen u Setzungen Anwendung'!$D$169*'Input Lehre Anwendung'!E22*'Annahmen u Setzungen Anwendung'!$D$173*'Annahmen u Setzungen Anwendung'!$D$175)+('Annahmen u Setzungen Anwendung'!$D$171*'Input Lehre Anwendung'!E22*'Annahmen u Setzungen Anwendung'!$D$173*'Annahmen u Setzungen Anwendung'!$D$175)</f>
        <v>0</v>
      </c>
      <c r="R30" s="243">
        <f>('Annahmen u Setzungen Anwendung'!$D$169*'Input Lehre Anwendung'!E23*'Annahmen u Setzungen Anwendung'!$D$173*'Annahmen u Setzungen Anwendung'!$D$175)+('Annahmen u Setzungen Anwendung'!$D$171*'Input Lehre Anwendung'!E23*'Annahmen u Setzungen Anwendung'!$D$173*'Annahmen u Setzungen Anwendung'!$D$175)</f>
        <v>0</v>
      </c>
      <c r="S30" s="243">
        <f>('Annahmen u Setzungen Anwendung'!$D$169*'Input Lehre Anwendung'!E24*'Annahmen u Setzungen Anwendung'!$D$173*'Annahmen u Setzungen Anwendung'!$D$175)+('Annahmen u Setzungen Anwendung'!$D$171*'Input Lehre Anwendung'!E24*'Annahmen u Setzungen Anwendung'!$D$173*'Annahmen u Setzungen Anwendung'!$D$175)</f>
        <v>0</v>
      </c>
      <c r="T30" s="243">
        <f>('Annahmen u Setzungen Anwendung'!$D$169*'Input Lehre Anwendung'!E25*'Annahmen u Setzungen Anwendung'!$D$173*'Annahmen u Setzungen Anwendung'!$D$175)+('Annahmen u Setzungen Anwendung'!$D$171*'Input Lehre Anwendung'!E25*'Annahmen u Setzungen Anwendung'!$D$173*'Annahmen u Setzungen Anwendung'!$D$175)</f>
        <v>0</v>
      </c>
      <c r="U30" s="243">
        <f>('Annahmen u Setzungen Anwendung'!$D$169*'Input Lehre Anwendung'!E26*'Annahmen u Setzungen Anwendung'!$D$173*'Annahmen u Setzungen Anwendung'!$D$175)+('Annahmen u Setzungen Anwendung'!$D$171*'Input Lehre Anwendung'!E26*'Annahmen u Setzungen Anwendung'!$D$173*'Annahmen u Setzungen Anwendung'!$D$175)</f>
        <v>0</v>
      </c>
      <c r="V30" s="243">
        <f>('Annahmen u Setzungen Anwendung'!$D$169*'Input Lehre Anwendung'!E27*'Annahmen u Setzungen Anwendung'!$D$173*'Annahmen u Setzungen Anwendung'!$D$175)+('Annahmen u Setzungen Anwendung'!$D$171*'Input Lehre Anwendung'!E27*'Annahmen u Setzungen Anwendung'!$D$173*'Annahmen u Setzungen Anwendung'!$D$175)</f>
        <v>0</v>
      </c>
      <c r="W30" s="243">
        <f>('Annahmen u Setzungen Anwendung'!$D$169*'Input Lehre Anwendung'!E28*'Annahmen u Setzungen Anwendung'!$D$173*'Annahmen u Setzungen Anwendung'!$D$175)+('Annahmen u Setzungen Anwendung'!$D$171*'Input Lehre Anwendung'!E28*'Annahmen u Setzungen Anwendung'!$D$173*'Annahmen u Setzungen Anwendung'!$D$175)</f>
        <v>0</v>
      </c>
      <c r="X30" s="243">
        <f>('Annahmen u Setzungen Anwendung'!$D$169*'Input Lehre Anwendung'!E29*'Annahmen u Setzungen Anwendung'!$D$173*'Annahmen u Setzungen Anwendung'!$D$175)+('Annahmen u Setzungen Anwendung'!$D$171*'Input Lehre Anwendung'!E29*'Annahmen u Setzungen Anwendung'!$D$173*'Annahmen u Setzungen Anwendung'!$D$175)</f>
        <v>0</v>
      </c>
      <c r="Y30" s="243">
        <f>('Annahmen u Setzungen Anwendung'!$D$169*'Input Lehre Anwendung'!E30*'Annahmen u Setzungen Anwendung'!$D$173*'Annahmen u Setzungen Anwendung'!$D$175)+('Annahmen u Setzungen Anwendung'!$D$171*'Input Lehre Anwendung'!E30*'Annahmen u Setzungen Anwendung'!$D$173*'Annahmen u Setzungen Anwendung'!$D$175)</f>
        <v>0</v>
      </c>
      <c r="Z30" s="243">
        <f>('Annahmen u Setzungen Anwendung'!$D$169*'Input Lehre Anwendung'!E31*'Annahmen u Setzungen Anwendung'!$D$173*'Annahmen u Setzungen Anwendung'!$D$175)+('Annahmen u Setzungen Anwendung'!$D$171*'Input Lehre Anwendung'!E31*'Annahmen u Setzungen Anwendung'!$D$173*'Annahmen u Setzungen Anwendung'!$D$175)</f>
        <v>0</v>
      </c>
      <c r="AA30" s="243">
        <f>('Annahmen u Setzungen Anwendung'!$D$169*'Input Lehre Anwendung'!E32*'Annahmen u Setzungen Anwendung'!$D$173*'Annahmen u Setzungen Anwendung'!$D$175)+('Annahmen u Setzungen Anwendung'!$D$171*'Input Lehre Anwendung'!E32*'Annahmen u Setzungen Anwendung'!$D$173*'Annahmen u Setzungen Anwendung'!$D$175)</f>
        <v>0</v>
      </c>
      <c r="AB30" s="243">
        <f>('Annahmen u Setzungen Anwendung'!$D$169*'Input Lehre Anwendung'!E33*'Annahmen u Setzungen Anwendung'!$D$173*'Annahmen u Setzungen Anwendung'!$D$175)+('Annahmen u Setzungen Anwendung'!$D$171*'Input Lehre Anwendung'!E33*'Annahmen u Setzungen Anwendung'!$D$173*'Annahmen u Setzungen Anwendung'!$D$175)</f>
        <v>0</v>
      </c>
      <c r="AC30" s="243">
        <f>('Annahmen u Setzungen Anwendung'!$D$169*'Input Lehre Anwendung'!E34*'Annahmen u Setzungen Anwendung'!$D$173*'Annahmen u Setzungen Anwendung'!$D$175)+('Annahmen u Setzungen Anwendung'!$D$171*'Input Lehre Anwendung'!E34*'Annahmen u Setzungen Anwendung'!$D$173*'Annahmen u Setzungen Anwendung'!$D$175)</f>
        <v>0</v>
      </c>
      <c r="AD30" s="243">
        <f>('Annahmen u Setzungen Anwendung'!$D$169*'Input Lehre Anwendung'!E35*'Annahmen u Setzungen Anwendung'!$D$173*'Annahmen u Setzungen Anwendung'!$D$175)+('Annahmen u Setzungen Anwendung'!$D$171*'Input Lehre Anwendung'!E35*'Annahmen u Setzungen Anwendung'!$D$173*'Annahmen u Setzungen Anwendung'!$D$175)</f>
        <v>0</v>
      </c>
      <c r="AE30" s="243">
        <f>SUM($F$29:AE29)</f>
        <v>0</v>
      </c>
      <c r="AF30" s="243">
        <f>SUM($F$29:AF29)</f>
        <v>0</v>
      </c>
      <c r="AG30" s="243">
        <f>SUM($F$29:AG29)</f>
        <v>0</v>
      </c>
      <c r="AH30" s="243">
        <f>SUM($F$29:AH29)</f>
        <v>0</v>
      </c>
      <c r="AI30" s="243">
        <f>SUM($F$29:AI29)</f>
        <v>0</v>
      </c>
      <c r="AJ30" s="243">
        <f>SUM($F$29:AJ29)</f>
        <v>0</v>
      </c>
    </row>
    <row r="32" spans="3:46" ht="13" x14ac:dyDescent="0.3">
      <c r="C32" s="402" t="s">
        <v>364</v>
      </c>
      <c r="D32" s="399"/>
      <c r="E32" s="399"/>
      <c r="H32" s="90"/>
      <c r="I32" s="18"/>
      <c r="J32" s="18"/>
      <c r="K32" s="18"/>
      <c r="L32" s="18"/>
      <c r="M32" s="18"/>
    </row>
    <row r="33" spans="1:74" ht="13" x14ac:dyDescent="0.3">
      <c r="C33" s="399"/>
      <c r="D33" s="399"/>
      <c r="E33" s="399"/>
      <c r="H33" s="90"/>
      <c r="I33" s="18"/>
      <c r="J33" s="18"/>
      <c r="K33" s="18"/>
      <c r="L33" s="18"/>
      <c r="M33" s="18"/>
    </row>
    <row r="34" spans="1:74" ht="13" x14ac:dyDescent="0.3">
      <c r="C34" s="399"/>
      <c r="D34" s="399"/>
      <c r="E34" s="399"/>
      <c r="H34" s="90"/>
      <c r="I34" s="18"/>
      <c r="J34" s="18"/>
      <c r="K34" s="18"/>
      <c r="L34" s="18"/>
      <c r="M34" s="18"/>
    </row>
    <row r="35" spans="1:74" ht="13" x14ac:dyDescent="0.3">
      <c r="C35" s="370"/>
      <c r="D35" s="370"/>
      <c r="E35" s="370"/>
      <c r="F35" s="242">
        <f t="shared" ref="F35:AI35" si="2">SUM(F36:F37)</f>
        <v>0</v>
      </c>
      <c r="G35" s="242">
        <f t="shared" si="2"/>
        <v>0</v>
      </c>
      <c r="H35" s="242">
        <f t="shared" si="2"/>
        <v>0</v>
      </c>
      <c r="I35" s="242">
        <f t="shared" si="2"/>
        <v>0</v>
      </c>
      <c r="J35" s="242">
        <f t="shared" si="2"/>
        <v>0</v>
      </c>
      <c r="K35" s="242">
        <f t="shared" si="2"/>
        <v>0</v>
      </c>
      <c r="L35" s="242">
        <f t="shared" si="2"/>
        <v>0</v>
      </c>
      <c r="M35" s="242">
        <f t="shared" si="2"/>
        <v>0</v>
      </c>
      <c r="N35" s="242">
        <f t="shared" si="2"/>
        <v>0</v>
      </c>
      <c r="O35" s="242">
        <f t="shared" si="2"/>
        <v>0</v>
      </c>
      <c r="P35" s="242">
        <f t="shared" si="2"/>
        <v>0</v>
      </c>
      <c r="Q35" s="242">
        <f t="shared" si="2"/>
        <v>0</v>
      </c>
      <c r="R35" s="242">
        <f t="shared" si="2"/>
        <v>0</v>
      </c>
      <c r="S35" s="242">
        <f t="shared" si="2"/>
        <v>0</v>
      </c>
      <c r="T35" s="242">
        <f t="shared" si="2"/>
        <v>0</v>
      </c>
      <c r="U35" s="242">
        <f t="shared" si="2"/>
        <v>0</v>
      </c>
      <c r="V35" s="242">
        <f t="shared" si="2"/>
        <v>0</v>
      </c>
      <c r="W35" s="242">
        <f t="shared" si="2"/>
        <v>0</v>
      </c>
      <c r="X35" s="242">
        <f t="shared" si="2"/>
        <v>0</v>
      </c>
      <c r="Y35" s="242">
        <f t="shared" si="2"/>
        <v>0</v>
      </c>
      <c r="Z35" s="242">
        <f t="shared" si="2"/>
        <v>0</v>
      </c>
      <c r="AA35" s="242">
        <f t="shared" si="2"/>
        <v>0</v>
      </c>
      <c r="AB35" s="242">
        <f t="shared" si="2"/>
        <v>0</v>
      </c>
      <c r="AC35" s="242">
        <f t="shared" si="2"/>
        <v>0</v>
      </c>
      <c r="AD35" s="242">
        <f t="shared" si="2"/>
        <v>0</v>
      </c>
      <c r="AE35" s="179">
        <f t="shared" si="2"/>
        <v>0</v>
      </c>
      <c r="AF35" s="179">
        <f t="shared" si="2"/>
        <v>0</v>
      </c>
      <c r="AG35" s="179">
        <f t="shared" si="2"/>
        <v>0</v>
      </c>
      <c r="AH35" s="179">
        <f t="shared" si="2"/>
        <v>0</v>
      </c>
      <c r="AI35" s="179">
        <f t="shared" si="2"/>
        <v>0</v>
      </c>
    </row>
    <row r="36" spans="1:74" ht="13" x14ac:dyDescent="0.3">
      <c r="C36" s="18"/>
      <c r="D36" s="1" t="s">
        <v>365</v>
      </c>
      <c r="E36" s="18"/>
      <c r="F36" s="180">
        <f>K43</f>
        <v>0</v>
      </c>
      <c r="G36" s="180">
        <f>K44</f>
        <v>0</v>
      </c>
      <c r="H36" s="180">
        <f>K45</f>
        <v>0</v>
      </c>
      <c r="I36" s="180">
        <f>K46</f>
        <v>0</v>
      </c>
      <c r="J36" s="180">
        <f>K47</f>
        <v>0</v>
      </c>
      <c r="K36" s="180">
        <f>K48</f>
        <v>0</v>
      </c>
      <c r="L36" s="180">
        <f>K49</f>
        <v>0</v>
      </c>
      <c r="M36" s="180">
        <f>K50</f>
        <v>0</v>
      </c>
      <c r="N36" s="180">
        <f>K51</f>
        <v>0</v>
      </c>
      <c r="O36" s="180">
        <f>K52</f>
        <v>0</v>
      </c>
      <c r="P36" s="180">
        <f>K53</f>
        <v>0</v>
      </c>
      <c r="Q36" s="180">
        <f>K54</f>
        <v>0</v>
      </c>
      <c r="R36" s="180">
        <f>K55</f>
        <v>0</v>
      </c>
      <c r="S36" s="180">
        <f>K56</f>
        <v>0</v>
      </c>
      <c r="T36" s="180">
        <f>K57</f>
        <v>0</v>
      </c>
      <c r="U36" s="180">
        <f>K58</f>
        <v>0</v>
      </c>
      <c r="V36" s="180">
        <f>K59</f>
        <v>0</v>
      </c>
      <c r="W36" s="180">
        <f>K60</f>
        <v>0</v>
      </c>
      <c r="X36" s="180">
        <f>K61</f>
        <v>0</v>
      </c>
      <c r="Y36" s="180">
        <f>K62</f>
        <v>0</v>
      </c>
      <c r="Z36" s="180">
        <f>K63</f>
        <v>0</v>
      </c>
      <c r="AA36" s="180">
        <f>K64</f>
        <v>0</v>
      </c>
      <c r="AB36" s="180">
        <f>K65</f>
        <v>0</v>
      </c>
      <c r="AC36" s="180">
        <f>K66</f>
        <v>0</v>
      </c>
      <c r="AD36" s="180">
        <f>K67</f>
        <v>0</v>
      </c>
      <c r="AE36" s="185">
        <f>K68</f>
        <v>0</v>
      </c>
      <c r="AF36" s="185">
        <f>K69</f>
        <v>0</v>
      </c>
      <c r="AG36" s="185">
        <f>K70</f>
        <v>0</v>
      </c>
      <c r="AH36" s="185">
        <f>K71</f>
        <v>0</v>
      </c>
      <c r="AI36" s="185">
        <f>K72</f>
        <v>0</v>
      </c>
    </row>
    <row r="37" spans="1:74" ht="13" x14ac:dyDescent="0.3">
      <c r="C37" s="18"/>
      <c r="D37" s="1" t="s">
        <v>366</v>
      </c>
      <c r="E37" s="18"/>
      <c r="F37" s="180">
        <f>L43</f>
        <v>0</v>
      </c>
      <c r="G37" s="180">
        <f>L44</f>
        <v>0</v>
      </c>
      <c r="H37" s="180">
        <f>L45</f>
        <v>0</v>
      </c>
      <c r="I37" s="180">
        <f>L46</f>
        <v>0</v>
      </c>
      <c r="J37" s="180">
        <f>L47</f>
        <v>0</v>
      </c>
      <c r="K37" s="180">
        <f>L48</f>
        <v>0</v>
      </c>
      <c r="L37" s="180">
        <f>L49</f>
        <v>0</v>
      </c>
      <c r="M37" s="180">
        <f>L50</f>
        <v>0</v>
      </c>
      <c r="N37" s="180">
        <f>L51</f>
        <v>0</v>
      </c>
      <c r="O37" s="180">
        <f>L52</f>
        <v>0</v>
      </c>
      <c r="P37" s="180">
        <f>L53</f>
        <v>0</v>
      </c>
      <c r="Q37" s="180">
        <f>L54</f>
        <v>0</v>
      </c>
      <c r="R37" s="180">
        <f>L55</f>
        <v>0</v>
      </c>
      <c r="S37" s="180">
        <f>L56</f>
        <v>0</v>
      </c>
      <c r="T37" s="180">
        <f>L57</f>
        <v>0</v>
      </c>
      <c r="U37" s="180">
        <f>L58</f>
        <v>0</v>
      </c>
      <c r="V37" s="180">
        <f>L59</f>
        <v>0</v>
      </c>
      <c r="W37" s="180">
        <f>L60</f>
        <v>0</v>
      </c>
      <c r="X37" s="180">
        <f>L61</f>
        <v>0</v>
      </c>
      <c r="Y37" s="180">
        <f>L62</f>
        <v>0</v>
      </c>
      <c r="Z37" s="180">
        <f>L63</f>
        <v>0</v>
      </c>
      <c r="AA37" s="180">
        <f>L64</f>
        <v>0</v>
      </c>
      <c r="AB37" s="180">
        <f>L65</f>
        <v>0</v>
      </c>
      <c r="AC37" s="180">
        <f>L66</f>
        <v>0</v>
      </c>
      <c r="AD37" s="180">
        <f>L67</f>
        <v>0</v>
      </c>
      <c r="AE37" s="185">
        <f>L68</f>
        <v>0</v>
      </c>
      <c r="AF37" s="185">
        <f>L69</f>
        <v>0</v>
      </c>
      <c r="AG37" s="185">
        <f>L70</f>
        <v>0</v>
      </c>
      <c r="AH37" s="185">
        <f>L71</f>
        <v>0</v>
      </c>
      <c r="AI37" s="185">
        <f>L72</f>
        <v>0</v>
      </c>
    </row>
    <row r="38" spans="1:74" ht="13" hidden="1" x14ac:dyDescent="0.3">
      <c r="C38" s="18"/>
      <c r="E38" s="18"/>
      <c r="H38" s="90"/>
      <c r="I38" s="18"/>
      <c r="J38" s="18"/>
      <c r="K38" s="18"/>
      <c r="L38" s="18"/>
      <c r="M38" s="18"/>
    </row>
    <row r="39" spans="1:74" ht="13" hidden="1" x14ac:dyDescent="0.3">
      <c r="C39" s="18"/>
      <c r="E39" s="18"/>
      <c r="H39" s="90"/>
      <c r="I39" s="18"/>
      <c r="J39" s="18"/>
      <c r="K39" s="18"/>
      <c r="L39" s="18"/>
      <c r="M39" s="18"/>
    </row>
    <row r="40" spans="1:74" ht="13" hidden="1" x14ac:dyDescent="0.3">
      <c r="C40" s="18"/>
      <c r="E40" s="18"/>
      <c r="H40" s="90"/>
      <c r="I40" s="18"/>
      <c r="J40" s="18"/>
      <c r="K40" s="18"/>
      <c r="L40" s="18"/>
      <c r="M40" s="18"/>
    </row>
    <row r="41" spans="1:74" ht="13" hidden="1" x14ac:dyDescent="0.3">
      <c r="A41" s="105" t="s">
        <v>276</v>
      </c>
      <c r="B41" s="105" t="s">
        <v>276</v>
      </c>
      <c r="C41" s="18"/>
      <c r="E41" s="18"/>
      <c r="H41" s="90"/>
      <c r="K41" s="80" t="s">
        <v>367</v>
      </c>
      <c r="L41" s="186">
        <f>'Annahmen u Setzungen Anwendung'!$D$165</f>
        <v>3</v>
      </c>
      <c r="N41" s="1" t="s">
        <v>368</v>
      </c>
      <c r="AS41" s="1" t="s">
        <v>369</v>
      </c>
    </row>
    <row r="42" spans="1:74" ht="13" hidden="1" x14ac:dyDescent="0.3">
      <c r="A42" s="105" t="s">
        <v>276</v>
      </c>
      <c r="B42" s="105" t="s">
        <v>276</v>
      </c>
      <c r="C42" s="18"/>
      <c r="E42" s="18"/>
      <c r="F42" s="1" t="s">
        <v>365</v>
      </c>
      <c r="G42" s="1" t="s">
        <v>366</v>
      </c>
      <c r="H42" s="90"/>
      <c r="K42" s="1" t="s">
        <v>365</v>
      </c>
      <c r="L42" s="1" t="s">
        <v>366</v>
      </c>
      <c r="M42" s="18"/>
      <c r="N42" s="18">
        <v>1</v>
      </c>
      <c r="O42" s="18">
        <v>2</v>
      </c>
      <c r="P42" s="18">
        <v>3</v>
      </c>
      <c r="Q42" s="18">
        <v>4</v>
      </c>
      <c r="R42" s="18">
        <v>5</v>
      </c>
      <c r="S42" s="18">
        <v>6</v>
      </c>
      <c r="T42" s="18">
        <v>7</v>
      </c>
      <c r="U42" s="18">
        <v>8</v>
      </c>
      <c r="V42" s="18">
        <v>9</v>
      </c>
      <c r="W42" s="18">
        <v>10</v>
      </c>
      <c r="X42" s="18">
        <v>11</v>
      </c>
      <c r="Y42" s="18">
        <v>12</v>
      </c>
      <c r="Z42" s="18">
        <v>13</v>
      </c>
      <c r="AA42" s="18">
        <v>14</v>
      </c>
      <c r="AB42" s="18">
        <v>15</v>
      </c>
      <c r="AC42" s="18">
        <v>16</v>
      </c>
      <c r="AD42" s="18">
        <v>17</v>
      </c>
      <c r="AE42" s="18">
        <v>18</v>
      </c>
      <c r="AF42" s="18">
        <v>19</v>
      </c>
      <c r="AG42" s="18">
        <v>20</v>
      </c>
      <c r="AH42" s="18">
        <v>21</v>
      </c>
      <c r="AI42" s="18">
        <v>22</v>
      </c>
      <c r="AJ42" s="18">
        <v>23</v>
      </c>
      <c r="AK42" s="18">
        <v>24</v>
      </c>
      <c r="AL42" s="18">
        <v>25</v>
      </c>
      <c r="AM42" s="18">
        <v>26</v>
      </c>
      <c r="AN42" s="18">
        <v>27</v>
      </c>
      <c r="AO42" s="18">
        <v>28</v>
      </c>
      <c r="AP42" s="18">
        <v>29</v>
      </c>
      <c r="AQ42" s="18">
        <v>30</v>
      </c>
      <c r="AS42" s="18">
        <v>1</v>
      </c>
      <c r="AT42" s="18">
        <v>2</v>
      </c>
      <c r="AU42" s="18">
        <v>3</v>
      </c>
      <c r="AV42" s="18">
        <v>4</v>
      </c>
      <c r="AW42" s="18">
        <v>5</v>
      </c>
      <c r="AX42" s="18">
        <v>6</v>
      </c>
      <c r="AY42" s="18">
        <v>7</v>
      </c>
      <c r="AZ42" s="18">
        <v>8</v>
      </c>
      <c r="BA42" s="18">
        <v>9</v>
      </c>
      <c r="BB42" s="18">
        <v>10</v>
      </c>
      <c r="BC42" s="18">
        <v>11</v>
      </c>
      <c r="BD42" s="18">
        <v>12</v>
      </c>
      <c r="BE42" s="18">
        <v>13</v>
      </c>
      <c r="BF42" s="18">
        <v>14</v>
      </c>
      <c r="BG42" s="18">
        <v>15</v>
      </c>
      <c r="BH42" s="18">
        <v>16</v>
      </c>
      <c r="BI42" s="18">
        <v>17</v>
      </c>
      <c r="BJ42" s="18">
        <v>18</v>
      </c>
      <c r="BK42" s="18">
        <v>19</v>
      </c>
      <c r="BL42" s="18">
        <v>20</v>
      </c>
      <c r="BM42" s="18">
        <v>21</v>
      </c>
      <c r="BN42" s="18">
        <v>22</v>
      </c>
      <c r="BO42" s="18">
        <v>23</v>
      </c>
      <c r="BP42" s="18">
        <v>24</v>
      </c>
      <c r="BQ42" s="18">
        <v>25</v>
      </c>
      <c r="BR42" s="18">
        <v>26</v>
      </c>
      <c r="BS42" s="18">
        <v>27</v>
      </c>
      <c r="BT42" s="18">
        <v>28</v>
      </c>
      <c r="BU42" s="18">
        <v>29</v>
      </c>
      <c r="BV42" s="18">
        <v>30</v>
      </c>
    </row>
    <row r="43" spans="1:74" ht="13" hidden="1" x14ac:dyDescent="0.3">
      <c r="A43" s="105" t="s">
        <v>276</v>
      </c>
      <c r="B43" s="105" t="s">
        <v>276</v>
      </c>
      <c r="C43" s="18"/>
      <c r="D43" s="1">
        <v>1</v>
      </c>
      <c r="E43" s="18" t="e">
        <f>#REF!</f>
        <v>#REF!</v>
      </c>
      <c r="F43" s="187">
        <f>('Input Dritt Anwendung'!L19*'Annahmen u Setzungen Anwendung'!$D$128)/'Annahmen u Setzungen Anwendung'!$D$140</f>
        <v>0</v>
      </c>
      <c r="G43" s="1">
        <f>('Input Dritt Anwendung'!L19*'Annahmen u Setzungen Anwendung'!$D$128)/'Annahmen u Setzungen Anwendung'!$D$152</f>
        <v>0</v>
      </c>
      <c r="H43" s="90"/>
      <c r="I43" s="18">
        <v>1</v>
      </c>
      <c r="J43" s="18"/>
      <c r="K43" s="18">
        <f t="shared" ref="K43:K72" si="3">INDEX($N$43:$AQ$72,$I43,$L$41)</f>
        <v>0</v>
      </c>
      <c r="L43" s="18">
        <f t="shared" ref="L43:L72" si="4">INDEX($AS$43:$BV$72,$I43,$L$41)</f>
        <v>0</v>
      </c>
      <c r="M43" s="18"/>
      <c r="N43" s="187">
        <f t="shared" ref="N43:N72" si="5">F43</f>
        <v>0</v>
      </c>
      <c r="O43" s="187">
        <f>F43</f>
        <v>0</v>
      </c>
      <c r="P43" s="187">
        <f>F43</f>
        <v>0</v>
      </c>
      <c r="Q43" s="187">
        <f>F43</f>
        <v>0</v>
      </c>
      <c r="R43" s="187">
        <f>F43</f>
        <v>0</v>
      </c>
      <c r="S43" s="187">
        <f>F43</f>
        <v>0</v>
      </c>
      <c r="T43" s="187">
        <f>F43</f>
        <v>0</v>
      </c>
      <c r="U43" s="187">
        <f>F43</f>
        <v>0</v>
      </c>
      <c r="V43" s="187">
        <f>F43</f>
        <v>0</v>
      </c>
      <c r="W43" s="187">
        <f>F43</f>
        <v>0</v>
      </c>
      <c r="X43" s="187">
        <f>SUM(F43:F53)</f>
        <v>0</v>
      </c>
      <c r="Y43" s="187">
        <f>F43</f>
        <v>0</v>
      </c>
      <c r="Z43" s="187">
        <f>F43</f>
        <v>0</v>
      </c>
      <c r="AA43" s="187">
        <f>F43</f>
        <v>0</v>
      </c>
      <c r="AB43" s="187">
        <f>SUM($F$43:F43)</f>
        <v>0</v>
      </c>
      <c r="AC43" s="187">
        <f>SUM($F$43:F43)</f>
        <v>0</v>
      </c>
      <c r="AD43" s="187">
        <f>SUM($F$43:F43)</f>
        <v>0</v>
      </c>
      <c r="AE43" s="187">
        <f>SUM($F$43:F43)</f>
        <v>0</v>
      </c>
      <c r="AF43" s="187">
        <f>SUM($F$43:F43)</f>
        <v>0</v>
      </c>
      <c r="AG43" s="187">
        <f>SUM($F$43:F43)</f>
        <v>0</v>
      </c>
      <c r="AH43" s="187">
        <f>SUM($F$43:F43)</f>
        <v>0</v>
      </c>
      <c r="AI43" s="187">
        <f>SUM($F$43:F43)</f>
        <v>0</v>
      </c>
      <c r="AJ43" s="187">
        <f>SUM($F$43:F43)</f>
        <v>0</v>
      </c>
      <c r="AK43" s="187">
        <f>SUM($F$43:F43)</f>
        <v>0</v>
      </c>
      <c r="AL43" s="187">
        <f>SUM($F$43:F43)</f>
        <v>0</v>
      </c>
      <c r="AM43" s="187">
        <f>SUM($F$43:F43)</f>
        <v>0</v>
      </c>
      <c r="AN43" s="187">
        <f>SUM($F$43:F43)</f>
        <v>0</v>
      </c>
      <c r="AO43" s="187">
        <f>SUM($F$43:F43)</f>
        <v>0</v>
      </c>
      <c r="AP43" s="187">
        <f>SUM($F$43:F43)</f>
        <v>0</v>
      </c>
      <c r="AQ43" s="187">
        <f>SUM($F$43:F43)</f>
        <v>0</v>
      </c>
      <c r="AS43" s="187">
        <f t="shared" ref="AS43:AS72" si="6">G43</f>
        <v>0</v>
      </c>
      <c r="AT43" s="187">
        <f>G43</f>
        <v>0</v>
      </c>
      <c r="AU43" s="187">
        <f>G43</f>
        <v>0</v>
      </c>
      <c r="AV43" s="187">
        <f>G43</f>
        <v>0</v>
      </c>
      <c r="AW43" s="187">
        <f>G43</f>
        <v>0</v>
      </c>
      <c r="AX43" s="187">
        <f>G43</f>
        <v>0</v>
      </c>
      <c r="AY43" s="187">
        <f>G43</f>
        <v>0</v>
      </c>
      <c r="AZ43" s="187">
        <f>G43</f>
        <v>0</v>
      </c>
      <c r="BA43" s="187">
        <f>G43</f>
        <v>0</v>
      </c>
      <c r="BB43" s="187">
        <f>G43</f>
        <v>0</v>
      </c>
      <c r="BC43" s="187">
        <f>SUM(G43:G53)</f>
        <v>0</v>
      </c>
      <c r="BD43" s="187">
        <f>G43</f>
        <v>0</v>
      </c>
      <c r="BE43" s="187">
        <f>G43</f>
        <v>0</v>
      </c>
      <c r="BF43" s="187">
        <f>G43</f>
        <v>0</v>
      </c>
      <c r="BG43" s="187">
        <f>SUM($G$43:G43)</f>
        <v>0</v>
      </c>
      <c r="BH43" s="187">
        <f>SUM($G$43:G43)</f>
        <v>0</v>
      </c>
      <c r="BI43" s="187">
        <f>SUM($G$43:G43)</f>
        <v>0</v>
      </c>
      <c r="BJ43" s="187">
        <f>SUM($G$43:G43)</f>
        <v>0</v>
      </c>
      <c r="BK43" s="187">
        <f>SUM($G$43:G43)</f>
        <v>0</v>
      </c>
      <c r="BL43" s="187">
        <f>SUM($G$43:G43)</f>
        <v>0</v>
      </c>
      <c r="BM43" s="187">
        <f>SUM($G$43:G43)</f>
        <v>0</v>
      </c>
      <c r="BN43" s="187">
        <f>SUM($G$43:G43)</f>
        <v>0</v>
      </c>
      <c r="BO43" s="187">
        <f>SUM($G$43:G43)</f>
        <v>0</v>
      </c>
      <c r="BP43" s="187">
        <f>SUM($G$43:G43)</f>
        <v>0</v>
      </c>
      <c r="BQ43" s="187">
        <f>SUM($G$43:G43)</f>
        <v>0</v>
      </c>
      <c r="BR43" s="187">
        <f>SUM($G$43:G43)</f>
        <v>0</v>
      </c>
      <c r="BS43" s="187">
        <f>SUM($G$43:G43)</f>
        <v>0</v>
      </c>
      <c r="BT43" s="187">
        <f>SUM($G$43:G43)</f>
        <v>0</v>
      </c>
      <c r="BU43" s="187">
        <f>SUM($G$43:G43)</f>
        <v>0</v>
      </c>
      <c r="BV43" s="187">
        <f>SUM($G$43:G43)</f>
        <v>0</v>
      </c>
    </row>
    <row r="44" spans="1:74" ht="13" hidden="1" x14ac:dyDescent="0.3">
      <c r="A44" s="105" t="s">
        <v>276</v>
      </c>
      <c r="B44" s="105" t="s">
        <v>276</v>
      </c>
      <c r="C44" s="18"/>
      <c r="D44" s="1">
        <v>2</v>
      </c>
      <c r="E44" s="18" t="e">
        <f t="shared" ref="E44:E72" si="7">E43+1</f>
        <v>#REF!</v>
      </c>
      <c r="F44" s="187">
        <f>('Input Dritt Anwendung'!L20*'Annahmen u Setzungen Anwendung'!$D$128)/'Annahmen u Setzungen Anwendung'!$D$140</f>
        <v>0</v>
      </c>
      <c r="G44" s="1">
        <f>('Input Dritt Anwendung'!L20*'Annahmen u Setzungen Anwendung'!$D$128)/'Annahmen u Setzungen Anwendung'!$D$152</f>
        <v>0</v>
      </c>
      <c r="H44" s="90"/>
      <c r="I44" s="18">
        <v>2</v>
      </c>
      <c r="J44" s="18"/>
      <c r="K44" s="18">
        <f t="shared" si="3"/>
        <v>0</v>
      </c>
      <c r="L44" s="18">
        <f t="shared" si="4"/>
        <v>0</v>
      </c>
      <c r="M44" s="18"/>
      <c r="N44" s="187">
        <f t="shared" si="5"/>
        <v>0</v>
      </c>
      <c r="O44" s="187">
        <f t="shared" ref="O44:O72" si="8">SUM(F43:F44)</f>
        <v>0</v>
      </c>
      <c r="P44" s="187">
        <f>SUM(F43:F44)</f>
        <v>0</v>
      </c>
      <c r="Q44" s="187">
        <f>SUM(F43:F44)</f>
        <v>0</v>
      </c>
      <c r="R44" s="187">
        <f>SUM(F43:F44)</f>
        <v>0</v>
      </c>
      <c r="S44" s="187">
        <f>SUM(F43:F44)</f>
        <v>0</v>
      </c>
      <c r="T44" s="187">
        <f>SUM(F43:F44)</f>
        <v>0</v>
      </c>
      <c r="U44" s="187">
        <f>SUM(F43:F44)</f>
        <v>0</v>
      </c>
      <c r="V44" s="187">
        <f>SUM(F43:F44)</f>
        <v>0</v>
      </c>
      <c r="W44" s="187">
        <f>SUM(F43:F44)</f>
        <v>0</v>
      </c>
      <c r="X44" s="187">
        <f>SUM(F43:F44)</f>
        <v>0</v>
      </c>
      <c r="Y44" s="187">
        <f>SUM(F43:F44)</f>
        <v>0</v>
      </c>
      <c r="Z44" s="187">
        <f>SUM(F43:F44)</f>
        <v>0</v>
      </c>
      <c r="AA44" s="187">
        <f>SUM($F$43:F44)</f>
        <v>0</v>
      </c>
      <c r="AB44" s="187">
        <f>SUM($F$43:F44)</f>
        <v>0</v>
      </c>
      <c r="AC44" s="187">
        <f>SUM($F$43:F44)</f>
        <v>0</v>
      </c>
      <c r="AD44" s="187">
        <f>SUM($F$43:F44)</f>
        <v>0</v>
      </c>
      <c r="AE44" s="187">
        <f>SUM($F$43:F44)</f>
        <v>0</v>
      </c>
      <c r="AF44" s="187">
        <f>SUM($F$43:F44)</f>
        <v>0</v>
      </c>
      <c r="AG44" s="187">
        <f>SUM($F$43:F44)</f>
        <v>0</v>
      </c>
      <c r="AH44" s="187">
        <f>SUM($F$43:F44)</f>
        <v>0</v>
      </c>
      <c r="AI44" s="187">
        <f>SUM($F$43:F44)</f>
        <v>0</v>
      </c>
      <c r="AJ44" s="187">
        <f>SUM($F$43:F44)</f>
        <v>0</v>
      </c>
      <c r="AK44" s="187">
        <f>SUM($F$43:F44)</f>
        <v>0</v>
      </c>
      <c r="AL44" s="187">
        <f>SUM($F$43:F44)</f>
        <v>0</v>
      </c>
      <c r="AM44" s="187">
        <f>SUM($F$43:F44)</f>
        <v>0</v>
      </c>
      <c r="AN44" s="187">
        <f>SUM($F$43:F44)</f>
        <v>0</v>
      </c>
      <c r="AO44" s="187">
        <f>SUM($F$43:F44)</f>
        <v>0</v>
      </c>
      <c r="AP44" s="187">
        <f>SUM($F$43:F44)</f>
        <v>0</v>
      </c>
      <c r="AQ44" s="187">
        <f>SUM($F$43:F44)</f>
        <v>0</v>
      </c>
      <c r="AS44" s="187">
        <f t="shared" si="6"/>
        <v>0</v>
      </c>
      <c r="AT44" s="187">
        <f t="shared" ref="AT44:AT72" si="9">SUM(G43:G44)</f>
        <v>0</v>
      </c>
      <c r="AU44" s="187">
        <f>SUM(G43:G44)</f>
        <v>0</v>
      </c>
      <c r="AV44" s="187">
        <f>SUM(G43:G44)</f>
        <v>0</v>
      </c>
      <c r="AW44" s="187">
        <f>SUM(G43:G44)</f>
        <v>0</v>
      </c>
      <c r="AX44" s="187">
        <f>SUM(G43:G44)</f>
        <v>0</v>
      </c>
      <c r="AY44" s="187">
        <f>SUM(G43:G44)</f>
        <v>0</v>
      </c>
      <c r="AZ44" s="187">
        <f>SUM(G43:G44)</f>
        <v>0</v>
      </c>
      <c r="BA44" s="187">
        <f>SUM(G43:G44)</f>
        <v>0</v>
      </c>
      <c r="BB44" s="187">
        <f>SUM(G43:G44)</f>
        <v>0</v>
      </c>
      <c r="BC44" s="187">
        <f>SUM(G43:G44)</f>
        <v>0</v>
      </c>
      <c r="BD44" s="187">
        <f>SUM(G43:G44)</f>
        <v>0</v>
      </c>
      <c r="BE44" s="187">
        <f>SUM(G43:G44)</f>
        <v>0</v>
      </c>
      <c r="BF44" s="187">
        <f>SUM($G$43:G44)</f>
        <v>0</v>
      </c>
      <c r="BG44" s="187">
        <f>SUM($G$43:G44)</f>
        <v>0</v>
      </c>
      <c r="BH44" s="187">
        <f>SUM($G$43:G44)</f>
        <v>0</v>
      </c>
      <c r="BI44" s="187">
        <f>SUM($G$43:G44)</f>
        <v>0</v>
      </c>
      <c r="BJ44" s="187">
        <f>SUM($G$43:G44)</f>
        <v>0</v>
      </c>
      <c r="BK44" s="187">
        <f>SUM($G$43:G44)</f>
        <v>0</v>
      </c>
      <c r="BL44" s="187">
        <f>SUM($G$43:G44)</f>
        <v>0</v>
      </c>
      <c r="BM44" s="187">
        <f>SUM($G$43:G44)</f>
        <v>0</v>
      </c>
      <c r="BN44" s="187">
        <f>SUM($G$43:G44)</f>
        <v>0</v>
      </c>
      <c r="BO44" s="187">
        <f>SUM($G$43:G44)</f>
        <v>0</v>
      </c>
      <c r="BP44" s="187">
        <f>SUM($G$43:G44)</f>
        <v>0</v>
      </c>
      <c r="BQ44" s="187">
        <f>SUM($G$43:G44)</f>
        <v>0</v>
      </c>
      <c r="BR44" s="187">
        <f>SUM($G$43:G44)</f>
        <v>0</v>
      </c>
      <c r="BS44" s="187">
        <f>SUM($G$43:G44)</f>
        <v>0</v>
      </c>
      <c r="BT44" s="187">
        <f>SUM($G$43:G44)</f>
        <v>0</v>
      </c>
      <c r="BU44" s="187">
        <f>SUM($G$43:G44)</f>
        <v>0</v>
      </c>
      <c r="BV44" s="187">
        <f>SUM($G$43:G44)</f>
        <v>0</v>
      </c>
    </row>
    <row r="45" spans="1:74" ht="13" hidden="1" x14ac:dyDescent="0.3">
      <c r="A45" s="105" t="s">
        <v>276</v>
      </c>
      <c r="B45" s="105" t="s">
        <v>276</v>
      </c>
      <c r="C45" s="18"/>
      <c r="D45" s="1">
        <v>3</v>
      </c>
      <c r="E45" s="18" t="e">
        <f t="shared" si="7"/>
        <v>#REF!</v>
      </c>
      <c r="F45" s="187">
        <f>('Input Dritt Anwendung'!L21*'Annahmen u Setzungen Anwendung'!$D$128)/'Annahmen u Setzungen Anwendung'!$D$140</f>
        <v>0</v>
      </c>
      <c r="G45" s="1">
        <f>('Input Dritt Anwendung'!L21*'Annahmen u Setzungen Anwendung'!$D$128)/'Annahmen u Setzungen Anwendung'!$D$152</f>
        <v>0</v>
      </c>
      <c r="H45" s="90"/>
      <c r="I45" s="18">
        <v>3</v>
      </c>
      <c r="J45" s="18"/>
      <c r="K45" s="18">
        <f t="shared" si="3"/>
        <v>0</v>
      </c>
      <c r="L45" s="18">
        <f t="shared" si="4"/>
        <v>0</v>
      </c>
      <c r="M45" s="18"/>
      <c r="N45" s="187">
        <f t="shared" si="5"/>
        <v>0</v>
      </c>
      <c r="O45" s="187">
        <f t="shared" si="8"/>
        <v>0</v>
      </c>
      <c r="P45" s="187">
        <f t="shared" ref="P45:P72" si="10">SUM(F43:F45)</f>
        <v>0</v>
      </c>
      <c r="Q45" s="187">
        <f t="shared" ref="Q45:Q72" si="11">SUM(F43:F46)</f>
        <v>0</v>
      </c>
      <c r="R45" s="187">
        <f>SUM(F43:F45)</f>
        <v>0</v>
      </c>
      <c r="S45" s="187">
        <f>SUM(F43:F45)</f>
        <v>0</v>
      </c>
      <c r="T45" s="187">
        <f>SUM(F43:F45)</f>
        <v>0</v>
      </c>
      <c r="U45" s="187">
        <f>SUM(F43:F45)</f>
        <v>0</v>
      </c>
      <c r="V45" s="187">
        <f>SUM(F43:F45)</f>
        <v>0</v>
      </c>
      <c r="W45" s="187">
        <f>SUM(F43:F45)</f>
        <v>0</v>
      </c>
      <c r="X45" s="187">
        <f>SUM(F43:F45)</f>
        <v>0</v>
      </c>
      <c r="Y45" s="187">
        <f>SUM(F43:F45)</f>
        <v>0</v>
      </c>
      <c r="Z45" s="187">
        <f>SUM(F43:F45)</f>
        <v>0</v>
      </c>
      <c r="AA45" s="187">
        <f>SUM($F$43:F45)</f>
        <v>0</v>
      </c>
      <c r="AB45" s="187">
        <f>SUM($F$43:F45)</f>
        <v>0</v>
      </c>
      <c r="AC45" s="187">
        <f>SUM($F$43:F45)</f>
        <v>0</v>
      </c>
      <c r="AD45" s="187">
        <f>SUM($F$43:F45)</f>
        <v>0</v>
      </c>
      <c r="AE45" s="187">
        <f>SUM($F$43:F45)</f>
        <v>0</v>
      </c>
      <c r="AF45" s="187">
        <f>SUM($F$43:F45)</f>
        <v>0</v>
      </c>
      <c r="AG45" s="187">
        <f>SUM($F$43:F45)</f>
        <v>0</v>
      </c>
      <c r="AH45" s="187">
        <f>SUM($F$43:F45)</f>
        <v>0</v>
      </c>
      <c r="AI45" s="187">
        <f>SUM($F$43:F45)</f>
        <v>0</v>
      </c>
      <c r="AJ45" s="187">
        <f>SUM($F$43:F45)</f>
        <v>0</v>
      </c>
      <c r="AK45" s="187">
        <f>SUM($F$43:F45)</f>
        <v>0</v>
      </c>
      <c r="AL45" s="187">
        <f>SUM($F$43:F45)</f>
        <v>0</v>
      </c>
      <c r="AM45" s="187">
        <f>SUM($F$43:F45)</f>
        <v>0</v>
      </c>
      <c r="AN45" s="187">
        <f>SUM($F$43:F45)</f>
        <v>0</v>
      </c>
      <c r="AO45" s="187">
        <f>SUM($F$43:F45)</f>
        <v>0</v>
      </c>
      <c r="AP45" s="187">
        <f>SUM($F$43:F45)</f>
        <v>0</v>
      </c>
      <c r="AQ45" s="187">
        <f>SUM($F$43:F45)</f>
        <v>0</v>
      </c>
      <c r="AS45" s="187">
        <f t="shared" si="6"/>
        <v>0</v>
      </c>
      <c r="AT45" s="187">
        <f t="shared" si="9"/>
        <v>0</v>
      </c>
      <c r="AU45" s="187">
        <f t="shared" ref="AU45:AU72" si="12">SUM(G43:G45)</f>
        <v>0</v>
      </c>
      <c r="AV45" s="187">
        <f t="shared" ref="AV45:AV72" si="13">SUM(G43:G46)</f>
        <v>0</v>
      </c>
      <c r="AW45" s="187">
        <f>SUM(G43:G45)</f>
        <v>0</v>
      </c>
      <c r="AX45" s="187">
        <f>SUM(G43:G45)</f>
        <v>0</v>
      </c>
      <c r="AY45" s="187">
        <f>SUM(G43:G45)</f>
        <v>0</v>
      </c>
      <c r="AZ45" s="187">
        <f>SUM(G43:G45)</f>
        <v>0</v>
      </c>
      <c r="BA45" s="187">
        <f>SUM(G43:G45)</f>
        <v>0</v>
      </c>
      <c r="BB45" s="187">
        <f>SUM(G43:G45)</f>
        <v>0</v>
      </c>
      <c r="BC45" s="187">
        <f>SUM(G43:G45)</f>
        <v>0</v>
      </c>
      <c r="BD45" s="187">
        <f>SUM(G43:G45)</f>
        <v>0</v>
      </c>
      <c r="BE45" s="187">
        <f>SUM(G43:G45)</f>
        <v>0</v>
      </c>
      <c r="BF45" s="187">
        <f>SUM($G$43:G45)</f>
        <v>0</v>
      </c>
      <c r="BG45" s="187">
        <f>SUM($G$43:G45)</f>
        <v>0</v>
      </c>
      <c r="BH45" s="187">
        <f>SUM($G$43:G45)</f>
        <v>0</v>
      </c>
      <c r="BI45" s="187">
        <f>SUM($G$43:G45)</f>
        <v>0</v>
      </c>
      <c r="BJ45" s="187">
        <f>SUM($G$43:G45)</f>
        <v>0</v>
      </c>
      <c r="BK45" s="187">
        <f>SUM($G$43:G45)</f>
        <v>0</v>
      </c>
      <c r="BL45" s="187">
        <f>SUM($G$43:G45)</f>
        <v>0</v>
      </c>
      <c r="BM45" s="187">
        <f>SUM($G$43:G45)</f>
        <v>0</v>
      </c>
      <c r="BN45" s="187">
        <f>SUM($G$43:G45)</f>
        <v>0</v>
      </c>
      <c r="BO45" s="187">
        <f>SUM($G$43:G45)</f>
        <v>0</v>
      </c>
      <c r="BP45" s="187">
        <f>SUM($G$43:G45)</f>
        <v>0</v>
      </c>
      <c r="BQ45" s="187">
        <f>SUM($G$43:G45)</f>
        <v>0</v>
      </c>
      <c r="BR45" s="187">
        <f>SUM($G$43:G45)</f>
        <v>0</v>
      </c>
      <c r="BS45" s="187">
        <f>SUM($G$43:G45)</f>
        <v>0</v>
      </c>
      <c r="BT45" s="187">
        <f>SUM($G$43:G45)</f>
        <v>0</v>
      </c>
      <c r="BU45" s="187">
        <f>SUM($G$43:G45)</f>
        <v>0</v>
      </c>
      <c r="BV45" s="187">
        <f>SUM($G$43:G45)</f>
        <v>0</v>
      </c>
    </row>
    <row r="46" spans="1:74" ht="13" hidden="1" x14ac:dyDescent="0.3">
      <c r="A46" s="105" t="s">
        <v>276</v>
      </c>
      <c r="B46" s="105" t="s">
        <v>276</v>
      </c>
      <c r="C46" s="18"/>
      <c r="D46" s="1">
        <v>4</v>
      </c>
      <c r="E46" s="18" t="e">
        <f t="shared" si="7"/>
        <v>#REF!</v>
      </c>
      <c r="F46" s="187">
        <f>('Input Dritt Anwendung'!L22*'Annahmen u Setzungen Anwendung'!$D$128)/'Annahmen u Setzungen Anwendung'!$D$140</f>
        <v>0</v>
      </c>
      <c r="G46" s="1">
        <f>('Input Dritt Anwendung'!L22*'Annahmen u Setzungen Anwendung'!$D$128)/'Annahmen u Setzungen Anwendung'!$D$152</f>
        <v>0</v>
      </c>
      <c r="H46" s="90"/>
      <c r="I46" s="18">
        <v>4</v>
      </c>
      <c r="J46" s="18"/>
      <c r="K46" s="18">
        <f t="shared" si="3"/>
        <v>0</v>
      </c>
      <c r="L46" s="18">
        <f t="shared" si="4"/>
        <v>0</v>
      </c>
      <c r="M46" s="18"/>
      <c r="N46" s="187">
        <f t="shared" si="5"/>
        <v>0</v>
      </c>
      <c r="O46" s="187">
        <f t="shared" si="8"/>
        <v>0</v>
      </c>
      <c r="P46" s="187">
        <f t="shared" si="10"/>
        <v>0</v>
      </c>
      <c r="Q46" s="187">
        <f t="shared" si="11"/>
        <v>0</v>
      </c>
      <c r="R46" s="187">
        <f>SUM(F43:F46)</f>
        <v>0</v>
      </c>
      <c r="S46" s="187">
        <f>SUM(F43:F46)</f>
        <v>0</v>
      </c>
      <c r="T46" s="187">
        <f>SUM(F43:F46)</f>
        <v>0</v>
      </c>
      <c r="U46" s="187">
        <f>SUM(F43:F46)</f>
        <v>0</v>
      </c>
      <c r="V46" s="187">
        <f>SUM(F43:F46)</f>
        <v>0</v>
      </c>
      <c r="W46" s="187">
        <f>SUM(F43:F46)</f>
        <v>0</v>
      </c>
      <c r="X46" s="187">
        <f>SUM(F43:F46)</f>
        <v>0</v>
      </c>
      <c r="Y46" s="187">
        <f>SUM(F43:F46)</f>
        <v>0</v>
      </c>
      <c r="Z46" s="187">
        <f>SUM(F43:F46)</f>
        <v>0</v>
      </c>
      <c r="AA46" s="187">
        <f>SUM($F$43:F46)</f>
        <v>0</v>
      </c>
      <c r="AB46" s="187">
        <f>SUM($F$43:F46)</f>
        <v>0</v>
      </c>
      <c r="AC46" s="187">
        <f>SUM($F$43:F46)</f>
        <v>0</v>
      </c>
      <c r="AD46" s="187">
        <f>SUM($F$43:F46)</f>
        <v>0</v>
      </c>
      <c r="AE46" s="187">
        <f>SUM($F$43:F46)</f>
        <v>0</v>
      </c>
      <c r="AF46" s="187">
        <f>SUM($F$43:F46)</f>
        <v>0</v>
      </c>
      <c r="AG46" s="187">
        <f>SUM($F$43:F46)</f>
        <v>0</v>
      </c>
      <c r="AH46" s="187">
        <f>SUM($F$43:F46)</f>
        <v>0</v>
      </c>
      <c r="AI46" s="187">
        <f>SUM($F$43:F46)</f>
        <v>0</v>
      </c>
      <c r="AJ46" s="187">
        <f>SUM($F$43:F46)</f>
        <v>0</v>
      </c>
      <c r="AK46" s="187">
        <f>SUM($F$43:F46)</f>
        <v>0</v>
      </c>
      <c r="AL46" s="187">
        <f>SUM($F$43:F46)</f>
        <v>0</v>
      </c>
      <c r="AM46" s="187">
        <f>SUM($F$43:F46)</f>
        <v>0</v>
      </c>
      <c r="AN46" s="187">
        <f>SUM($F$43:F46)</f>
        <v>0</v>
      </c>
      <c r="AO46" s="187">
        <f>SUM($F$43:F46)</f>
        <v>0</v>
      </c>
      <c r="AP46" s="187">
        <f>SUM($F$43:F46)</f>
        <v>0</v>
      </c>
      <c r="AQ46" s="187">
        <f>SUM($F$43:F46)</f>
        <v>0</v>
      </c>
      <c r="AS46" s="187">
        <f t="shared" si="6"/>
        <v>0</v>
      </c>
      <c r="AT46" s="187">
        <f t="shared" si="9"/>
        <v>0</v>
      </c>
      <c r="AU46" s="187">
        <f t="shared" si="12"/>
        <v>0</v>
      </c>
      <c r="AV46" s="187">
        <f t="shared" si="13"/>
        <v>0</v>
      </c>
      <c r="AW46" s="187">
        <f>SUM(G43:G46)</f>
        <v>0</v>
      </c>
      <c r="AX46" s="187">
        <f>SUM(G43:G46)</f>
        <v>0</v>
      </c>
      <c r="AY46" s="187">
        <f>SUM(G43:G46)</f>
        <v>0</v>
      </c>
      <c r="AZ46" s="187">
        <f>SUM(G43:G46)</f>
        <v>0</v>
      </c>
      <c r="BA46" s="187">
        <f>SUM(G43:G46)</f>
        <v>0</v>
      </c>
      <c r="BB46" s="187">
        <f>SUM(G43:G46)</f>
        <v>0</v>
      </c>
      <c r="BC46" s="187">
        <f>SUM(G43:G46)</f>
        <v>0</v>
      </c>
      <c r="BD46" s="187">
        <f>SUM(G43:G46)</f>
        <v>0</v>
      </c>
      <c r="BE46" s="187">
        <f>SUM(G43:G46)</f>
        <v>0</v>
      </c>
      <c r="BF46" s="187">
        <f>SUM($G$43:G46)</f>
        <v>0</v>
      </c>
      <c r="BG46" s="187">
        <f>SUM($G$43:G46)</f>
        <v>0</v>
      </c>
      <c r="BH46" s="187">
        <f>SUM($G$43:G46)</f>
        <v>0</v>
      </c>
      <c r="BI46" s="187">
        <f>SUM($G$43:G46)</f>
        <v>0</v>
      </c>
      <c r="BJ46" s="187">
        <f>SUM($G$43:G46)</f>
        <v>0</v>
      </c>
      <c r="BK46" s="187">
        <f>SUM($G$43:G46)</f>
        <v>0</v>
      </c>
      <c r="BL46" s="187">
        <f>SUM($G$43:G46)</f>
        <v>0</v>
      </c>
      <c r="BM46" s="187">
        <f>SUM($G$43:G46)</f>
        <v>0</v>
      </c>
      <c r="BN46" s="187">
        <f>SUM($G$43:G46)</f>
        <v>0</v>
      </c>
      <c r="BO46" s="187">
        <f>SUM($G$43:G46)</f>
        <v>0</v>
      </c>
      <c r="BP46" s="187">
        <f>SUM($G$43:G46)</f>
        <v>0</v>
      </c>
      <c r="BQ46" s="187">
        <f>SUM($G$43:G46)</f>
        <v>0</v>
      </c>
      <c r="BR46" s="187">
        <f>SUM($G$43:G46)</f>
        <v>0</v>
      </c>
      <c r="BS46" s="187">
        <f>SUM($G$43:G46)</f>
        <v>0</v>
      </c>
      <c r="BT46" s="187">
        <f>SUM($G$43:G46)</f>
        <v>0</v>
      </c>
      <c r="BU46" s="187">
        <f>SUM($G$43:G46)</f>
        <v>0</v>
      </c>
      <c r="BV46" s="187">
        <f>SUM($G$43:G46)</f>
        <v>0</v>
      </c>
    </row>
    <row r="47" spans="1:74" ht="13" hidden="1" x14ac:dyDescent="0.3">
      <c r="A47" s="105" t="s">
        <v>276</v>
      </c>
      <c r="B47" s="105" t="s">
        <v>276</v>
      </c>
      <c r="C47" s="18"/>
      <c r="D47" s="1">
        <v>5</v>
      </c>
      <c r="E47" s="18" t="e">
        <f t="shared" si="7"/>
        <v>#REF!</v>
      </c>
      <c r="F47" s="187">
        <f>('Input Dritt Anwendung'!L23*'Annahmen u Setzungen Anwendung'!$D$128)/'Annahmen u Setzungen Anwendung'!$D$140</f>
        <v>0</v>
      </c>
      <c r="G47" s="1">
        <f>('Input Dritt Anwendung'!L23*'Annahmen u Setzungen Anwendung'!$D$128)/'Annahmen u Setzungen Anwendung'!$D$152</f>
        <v>0</v>
      </c>
      <c r="H47" s="90"/>
      <c r="I47" s="18">
        <v>5</v>
      </c>
      <c r="J47" s="18"/>
      <c r="K47" s="18">
        <f t="shared" si="3"/>
        <v>0</v>
      </c>
      <c r="L47" s="18">
        <f t="shared" si="4"/>
        <v>0</v>
      </c>
      <c r="M47" s="18"/>
      <c r="N47" s="187">
        <f t="shared" si="5"/>
        <v>0</v>
      </c>
      <c r="O47" s="187">
        <f t="shared" si="8"/>
        <v>0</v>
      </c>
      <c r="P47" s="187">
        <f t="shared" si="10"/>
        <v>0</v>
      </c>
      <c r="Q47" s="187">
        <f t="shared" si="11"/>
        <v>0</v>
      </c>
      <c r="R47" s="187">
        <f t="shared" ref="R47:R72" si="14">SUM(F43:F47)</f>
        <v>0</v>
      </c>
      <c r="S47" s="187">
        <f>SUM(F43:F47)</f>
        <v>0</v>
      </c>
      <c r="T47" s="187">
        <f>SUM(F43:F47)</f>
        <v>0</v>
      </c>
      <c r="U47" s="187">
        <f>SUM(F43:F47)</f>
        <v>0</v>
      </c>
      <c r="V47" s="187">
        <f>SUM(F43:F47)</f>
        <v>0</v>
      </c>
      <c r="W47" s="187">
        <f>SUM(F43:F47)</f>
        <v>0</v>
      </c>
      <c r="X47" s="187">
        <f>SUM(F43:F47)</f>
        <v>0</v>
      </c>
      <c r="Y47" s="187">
        <f>SUM(F43:F47)</f>
        <v>0</v>
      </c>
      <c r="Z47" s="187">
        <f>SUM(F43:F47)</f>
        <v>0</v>
      </c>
      <c r="AA47" s="187">
        <f>SUM($F$43:F47)</f>
        <v>0</v>
      </c>
      <c r="AB47" s="187">
        <f>SUM($F$43:F47)</f>
        <v>0</v>
      </c>
      <c r="AC47" s="187">
        <f>SUM($F$43:F47)</f>
        <v>0</v>
      </c>
      <c r="AD47" s="187">
        <f>SUM($F$43:F47)</f>
        <v>0</v>
      </c>
      <c r="AE47" s="187">
        <f>SUM($F$43:F47)</f>
        <v>0</v>
      </c>
      <c r="AF47" s="187">
        <f>SUM($F$43:F47)</f>
        <v>0</v>
      </c>
      <c r="AG47" s="187">
        <f>SUM($F$43:F47)</f>
        <v>0</v>
      </c>
      <c r="AH47" s="187">
        <f>SUM($F$43:F47)</f>
        <v>0</v>
      </c>
      <c r="AI47" s="187">
        <f>SUM($F$43:F47)</f>
        <v>0</v>
      </c>
      <c r="AJ47" s="187">
        <f>SUM($F$43:F47)</f>
        <v>0</v>
      </c>
      <c r="AK47" s="187">
        <f>SUM($F$43:F47)</f>
        <v>0</v>
      </c>
      <c r="AL47" s="187">
        <f>SUM($F$43:F47)</f>
        <v>0</v>
      </c>
      <c r="AM47" s="187">
        <f>SUM($F$43:F47)</f>
        <v>0</v>
      </c>
      <c r="AN47" s="187">
        <f>SUM($F$43:F47)</f>
        <v>0</v>
      </c>
      <c r="AO47" s="187">
        <f>SUM($F$43:F47)</f>
        <v>0</v>
      </c>
      <c r="AP47" s="187">
        <f>SUM($F$43:F47)</f>
        <v>0</v>
      </c>
      <c r="AQ47" s="187">
        <f>SUM($F$43:F47)</f>
        <v>0</v>
      </c>
      <c r="AS47" s="187">
        <f t="shared" si="6"/>
        <v>0</v>
      </c>
      <c r="AT47" s="187">
        <f t="shared" si="9"/>
        <v>0</v>
      </c>
      <c r="AU47" s="187">
        <f t="shared" si="12"/>
        <v>0</v>
      </c>
      <c r="AV47" s="187">
        <f t="shared" si="13"/>
        <v>0</v>
      </c>
      <c r="AW47" s="187">
        <f t="shared" ref="AW47:AW72" si="15">SUM(G43:G47)</f>
        <v>0</v>
      </c>
      <c r="AX47" s="187">
        <f>SUM(G43:G47)</f>
        <v>0</v>
      </c>
      <c r="AY47" s="187">
        <f>SUM(G43:G47)</f>
        <v>0</v>
      </c>
      <c r="AZ47" s="187">
        <f>SUM(G43:G47)</f>
        <v>0</v>
      </c>
      <c r="BA47" s="187">
        <f>SUM(G43:G47)</f>
        <v>0</v>
      </c>
      <c r="BB47" s="187">
        <f>SUM(G43:G47)</f>
        <v>0</v>
      </c>
      <c r="BC47" s="187">
        <f>SUM(G43:G47)</f>
        <v>0</v>
      </c>
      <c r="BD47" s="187">
        <f>SUM(G43:G47)</f>
        <v>0</v>
      </c>
      <c r="BE47" s="187">
        <f>SUM(G43:G47)</f>
        <v>0</v>
      </c>
      <c r="BF47" s="187">
        <f>SUM($G$43:G47)</f>
        <v>0</v>
      </c>
      <c r="BG47" s="187">
        <f>SUM($G$43:G47)</f>
        <v>0</v>
      </c>
      <c r="BH47" s="187">
        <f>SUM($G$43:G47)</f>
        <v>0</v>
      </c>
      <c r="BI47" s="187">
        <f>SUM($G$43:G47)</f>
        <v>0</v>
      </c>
      <c r="BJ47" s="187">
        <f>SUM($G$43:G47)</f>
        <v>0</v>
      </c>
      <c r="BK47" s="187">
        <f>SUM($G$43:G47)</f>
        <v>0</v>
      </c>
      <c r="BL47" s="187">
        <f>SUM($G$43:G47)</f>
        <v>0</v>
      </c>
      <c r="BM47" s="187">
        <f>SUM($G$43:G47)</f>
        <v>0</v>
      </c>
      <c r="BN47" s="187">
        <f>SUM($G$43:G47)</f>
        <v>0</v>
      </c>
      <c r="BO47" s="187">
        <f>SUM($G$43:G47)</f>
        <v>0</v>
      </c>
      <c r="BP47" s="187">
        <f>SUM($G$43:G47)</f>
        <v>0</v>
      </c>
      <c r="BQ47" s="187">
        <f>SUM($G$43:G47)</f>
        <v>0</v>
      </c>
      <c r="BR47" s="187">
        <f>SUM($G$43:G47)</f>
        <v>0</v>
      </c>
      <c r="BS47" s="187">
        <f>SUM($G$43:G47)</f>
        <v>0</v>
      </c>
      <c r="BT47" s="187">
        <f>SUM($G$43:G47)</f>
        <v>0</v>
      </c>
      <c r="BU47" s="187">
        <f>SUM($G$43:G47)</f>
        <v>0</v>
      </c>
      <c r="BV47" s="187">
        <f>SUM($G$43:G47)</f>
        <v>0</v>
      </c>
    </row>
    <row r="48" spans="1:74" ht="13" hidden="1" x14ac:dyDescent="0.3">
      <c r="A48" s="105" t="s">
        <v>276</v>
      </c>
      <c r="B48" s="105" t="s">
        <v>276</v>
      </c>
      <c r="C48" s="18"/>
      <c r="D48" s="1">
        <v>6</v>
      </c>
      <c r="E48" s="18" t="e">
        <f t="shared" si="7"/>
        <v>#REF!</v>
      </c>
      <c r="F48" s="187">
        <f>('Input Dritt Anwendung'!L24*'Annahmen u Setzungen Anwendung'!$D$128)/'Annahmen u Setzungen Anwendung'!$D$140</f>
        <v>0</v>
      </c>
      <c r="G48" s="1">
        <f>('Input Dritt Anwendung'!L24*'Annahmen u Setzungen Anwendung'!$D$128)/'Annahmen u Setzungen Anwendung'!$D$152</f>
        <v>0</v>
      </c>
      <c r="H48" s="90"/>
      <c r="I48" s="18">
        <v>6</v>
      </c>
      <c r="J48" s="18"/>
      <c r="K48" s="18">
        <f t="shared" si="3"/>
        <v>0</v>
      </c>
      <c r="L48" s="18">
        <f t="shared" si="4"/>
        <v>0</v>
      </c>
      <c r="M48" s="18"/>
      <c r="N48" s="187">
        <f t="shared" si="5"/>
        <v>0</v>
      </c>
      <c r="O48" s="187">
        <f t="shared" si="8"/>
        <v>0</v>
      </c>
      <c r="P48" s="187">
        <f t="shared" si="10"/>
        <v>0</v>
      </c>
      <c r="Q48" s="187">
        <f t="shared" si="11"/>
        <v>0</v>
      </c>
      <c r="R48" s="187">
        <f t="shared" si="14"/>
        <v>0</v>
      </c>
      <c r="S48" s="187">
        <f t="shared" ref="S48:S72" si="16">SUM(F43:F48)</f>
        <v>0</v>
      </c>
      <c r="T48" s="187">
        <f>SUM(F43:F48)</f>
        <v>0</v>
      </c>
      <c r="U48" s="187">
        <f>SUM(F43:F48)</f>
        <v>0</v>
      </c>
      <c r="V48" s="187">
        <f>SUM(F43:F48)</f>
        <v>0</v>
      </c>
      <c r="W48" s="187">
        <f>SUM(F43:F48)</f>
        <v>0</v>
      </c>
      <c r="X48" s="187">
        <f>SUM(F43:F48)</f>
        <v>0</v>
      </c>
      <c r="Y48" s="187">
        <f>SUM(F43:F48)</f>
        <v>0</v>
      </c>
      <c r="Z48" s="187">
        <f>SUM(F43:F48)</f>
        <v>0</v>
      </c>
      <c r="AA48" s="187">
        <f>SUM($F$43:F48)</f>
        <v>0</v>
      </c>
      <c r="AB48" s="187">
        <f>SUM($F$43:F48)</f>
        <v>0</v>
      </c>
      <c r="AC48" s="187">
        <f>SUM($F$43:F48)</f>
        <v>0</v>
      </c>
      <c r="AD48" s="187">
        <f>SUM($F$43:F48)</f>
        <v>0</v>
      </c>
      <c r="AE48" s="187">
        <f>SUM($F$43:F48)</f>
        <v>0</v>
      </c>
      <c r="AF48" s="187">
        <f>SUM($F$43:F48)</f>
        <v>0</v>
      </c>
      <c r="AG48" s="187">
        <f>SUM($F$43:F48)</f>
        <v>0</v>
      </c>
      <c r="AH48" s="187">
        <f>SUM($F$43:F48)</f>
        <v>0</v>
      </c>
      <c r="AI48" s="187">
        <f>SUM($F$43:F48)</f>
        <v>0</v>
      </c>
      <c r="AJ48" s="187">
        <f>SUM($F$43:F48)</f>
        <v>0</v>
      </c>
      <c r="AK48" s="187">
        <f>SUM($F$43:F48)</f>
        <v>0</v>
      </c>
      <c r="AL48" s="187">
        <f>SUM($F$43:F48)</f>
        <v>0</v>
      </c>
      <c r="AM48" s="187">
        <f>SUM($F$43:F48)</f>
        <v>0</v>
      </c>
      <c r="AN48" s="187">
        <f>SUM($F$43:F48)</f>
        <v>0</v>
      </c>
      <c r="AO48" s="187">
        <f>SUM($F$43:F48)</f>
        <v>0</v>
      </c>
      <c r="AP48" s="187">
        <f>SUM($F$43:F48)</f>
        <v>0</v>
      </c>
      <c r="AQ48" s="187">
        <f>SUM($F$43:F48)</f>
        <v>0</v>
      </c>
      <c r="AS48" s="187">
        <f t="shared" si="6"/>
        <v>0</v>
      </c>
      <c r="AT48" s="187">
        <f t="shared" si="9"/>
        <v>0</v>
      </c>
      <c r="AU48" s="187">
        <f t="shared" si="12"/>
        <v>0</v>
      </c>
      <c r="AV48" s="187">
        <f t="shared" si="13"/>
        <v>0</v>
      </c>
      <c r="AW48" s="187">
        <f t="shared" si="15"/>
        <v>0</v>
      </c>
      <c r="AX48" s="187">
        <f t="shared" ref="AX48:AX72" si="17">SUM(G43:G48)</f>
        <v>0</v>
      </c>
      <c r="AY48" s="187">
        <f>SUM(G43:G48)</f>
        <v>0</v>
      </c>
      <c r="AZ48" s="187">
        <f>SUM(G43:G48)</f>
        <v>0</v>
      </c>
      <c r="BA48" s="187">
        <f>SUM(G43:G48)</f>
        <v>0</v>
      </c>
      <c r="BB48" s="187">
        <f>SUM(G43:G48)</f>
        <v>0</v>
      </c>
      <c r="BC48" s="187">
        <f>SUM(G43:G48)</f>
        <v>0</v>
      </c>
      <c r="BD48" s="187">
        <f>SUM(G43:G48)</f>
        <v>0</v>
      </c>
      <c r="BE48" s="187">
        <f>SUM(G43:G48)</f>
        <v>0</v>
      </c>
      <c r="BF48" s="187">
        <f>SUM($G$43:G48)</f>
        <v>0</v>
      </c>
      <c r="BG48" s="187">
        <f>SUM($G$43:G48)</f>
        <v>0</v>
      </c>
      <c r="BH48" s="187">
        <f>SUM($G$43:G48)</f>
        <v>0</v>
      </c>
      <c r="BI48" s="187">
        <f>SUM($G$43:G48)</f>
        <v>0</v>
      </c>
      <c r="BJ48" s="187">
        <f>SUM($G$43:G48)</f>
        <v>0</v>
      </c>
      <c r="BK48" s="187">
        <f>SUM($G$43:G48)</f>
        <v>0</v>
      </c>
      <c r="BL48" s="187">
        <f>SUM($G$43:G48)</f>
        <v>0</v>
      </c>
      <c r="BM48" s="187">
        <f>SUM($G$43:G48)</f>
        <v>0</v>
      </c>
      <c r="BN48" s="187">
        <f>SUM($G$43:G48)</f>
        <v>0</v>
      </c>
      <c r="BO48" s="187">
        <f>SUM($G$43:G48)</f>
        <v>0</v>
      </c>
      <c r="BP48" s="187">
        <f>SUM($G$43:G48)</f>
        <v>0</v>
      </c>
      <c r="BQ48" s="187">
        <f>SUM($G$43:G48)</f>
        <v>0</v>
      </c>
      <c r="BR48" s="187">
        <f>SUM($G$43:G48)</f>
        <v>0</v>
      </c>
      <c r="BS48" s="187">
        <f>SUM($G$43:G48)</f>
        <v>0</v>
      </c>
      <c r="BT48" s="187">
        <f>SUM($G$43:G48)</f>
        <v>0</v>
      </c>
      <c r="BU48" s="187">
        <f>SUM($G$43:G48)</f>
        <v>0</v>
      </c>
      <c r="BV48" s="187">
        <f>SUM($G$43:G48)</f>
        <v>0</v>
      </c>
    </row>
    <row r="49" spans="1:74" ht="13" hidden="1" x14ac:dyDescent="0.3">
      <c r="A49" s="105" t="s">
        <v>276</v>
      </c>
      <c r="B49" s="105" t="s">
        <v>276</v>
      </c>
      <c r="C49" s="18"/>
      <c r="D49" s="1">
        <v>7</v>
      </c>
      <c r="E49" s="18" t="e">
        <f t="shared" si="7"/>
        <v>#REF!</v>
      </c>
      <c r="F49" s="187">
        <f>('Input Dritt Anwendung'!L25*'Annahmen u Setzungen Anwendung'!$D$128)/'Annahmen u Setzungen Anwendung'!$D$140</f>
        <v>0</v>
      </c>
      <c r="G49" s="1">
        <f>('Input Dritt Anwendung'!L25*'Annahmen u Setzungen Anwendung'!$D$128)/'Annahmen u Setzungen Anwendung'!$D$152</f>
        <v>0</v>
      </c>
      <c r="H49" s="90"/>
      <c r="I49" s="18">
        <v>7</v>
      </c>
      <c r="J49" s="18"/>
      <c r="K49" s="18">
        <f t="shared" si="3"/>
        <v>0</v>
      </c>
      <c r="L49" s="18">
        <f t="shared" si="4"/>
        <v>0</v>
      </c>
      <c r="M49" s="18"/>
      <c r="N49" s="187">
        <f t="shared" si="5"/>
        <v>0</v>
      </c>
      <c r="O49" s="187">
        <f t="shared" si="8"/>
        <v>0</v>
      </c>
      <c r="P49" s="187">
        <f t="shared" si="10"/>
        <v>0</v>
      </c>
      <c r="Q49" s="187">
        <f t="shared" si="11"/>
        <v>0</v>
      </c>
      <c r="R49" s="187">
        <f t="shared" si="14"/>
        <v>0</v>
      </c>
      <c r="S49" s="187">
        <f t="shared" si="16"/>
        <v>0</v>
      </c>
      <c r="T49" s="187">
        <f t="shared" ref="T49:T72" si="18">SUM(F43:F49)</f>
        <v>0</v>
      </c>
      <c r="U49" s="187">
        <f>SUM(F43:F49)</f>
        <v>0</v>
      </c>
      <c r="V49" s="187">
        <f>SUM(F43:F49)</f>
        <v>0</v>
      </c>
      <c r="W49" s="187">
        <f>SUM(F43:F49)</f>
        <v>0</v>
      </c>
      <c r="X49" s="187">
        <f>SUM(F43:F49)</f>
        <v>0</v>
      </c>
      <c r="Y49" s="187">
        <f>SUM(F43:F49)</f>
        <v>0</v>
      </c>
      <c r="Z49" s="187">
        <f>SUM(F43:F49)</f>
        <v>0</v>
      </c>
      <c r="AA49" s="187">
        <f>SUM($F$43:F49)</f>
        <v>0</v>
      </c>
      <c r="AB49" s="187">
        <f>SUM($F$43:F49)</f>
        <v>0</v>
      </c>
      <c r="AC49" s="187">
        <f>SUM($F$43:F49)</f>
        <v>0</v>
      </c>
      <c r="AD49" s="187">
        <f>SUM($F$43:F49)</f>
        <v>0</v>
      </c>
      <c r="AE49" s="187">
        <f>SUM($F$43:F49)</f>
        <v>0</v>
      </c>
      <c r="AF49" s="187">
        <f>SUM($F$43:F49)</f>
        <v>0</v>
      </c>
      <c r="AG49" s="187">
        <f>SUM($F$43:F49)</f>
        <v>0</v>
      </c>
      <c r="AH49" s="187">
        <f>SUM($F$43:F49)</f>
        <v>0</v>
      </c>
      <c r="AI49" s="187">
        <f>SUM($F$43:F49)</f>
        <v>0</v>
      </c>
      <c r="AJ49" s="187">
        <f>SUM($F$43:F49)</f>
        <v>0</v>
      </c>
      <c r="AK49" s="187">
        <f>SUM($F$43:F49)</f>
        <v>0</v>
      </c>
      <c r="AL49" s="187">
        <f>SUM($F$43:F49)</f>
        <v>0</v>
      </c>
      <c r="AM49" s="187">
        <f>SUM($F$43:F49)</f>
        <v>0</v>
      </c>
      <c r="AN49" s="187">
        <f>SUM($F$43:F49)</f>
        <v>0</v>
      </c>
      <c r="AO49" s="187">
        <f>SUM($F$43:F49)</f>
        <v>0</v>
      </c>
      <c r="AP49" s="187">
        <f>SUM($F$43:F49)</f>
        <v>0</v>
      </c>
      <c r="AQ49" s="187">
        <f>SUM($F$43:F49)</f>
        <v>0</v>
      </c>
      <c r="AS49" s="187">
        <f t="shared" si="6"/>
        <v>0</v>
      </c>
      <c r="AT49" s="187">
        <f t="shared" si="9"/>
        <v>0</v>
      </c>
      <c r="AU49" s="187">
        <f t="shared" si="12"/>
        <v>0</v>
      </c>
      <c r="AV49" s="187">
        <f t="shared" si="13"/>
        <v>0</v>
      </c>
      <c r="AW49" s="187">
        <f t="shared" si="15"/>
        <v>0</v>
      </c>
      <c r="AX49" s="187">
        <f t="shared" si="17"/>
        <v>0</v>
      </c>
      <c r="AY49" s="187">
        <f t="shared" ref="AY49:AY72" si="19">SUM(G43:G49)</f>
        <v>0</v>
      </c>
      <c r="AZ49" s="187">
        <f>SUM(G43:G49)</f>
        <v>0</v>
      </c>
      <c r="BA49" s="187">
        <f>SUM(G43:G49)</f>
        <v>0</v>
      </c>
      <c r="BB49" s="187">
        <f>SUM(G43:G49)</f>
        <v>0</v>
      </c>
      <c r="BC49" s="187">
        <f>SUM(G43:G49)</f>
        <v>0</v>
      </c>
      <c r="BD49" s="187">
        <f>SUM(G43:G49)</f>
        <v>0</v>
      </c>
      <c r="BE49" s="187">
        <f>SUM(G43:G49)</f>
        <v>0</v>
      </c>
      <c r="BF49" s="187">
        <f>SUM($G$43:G49)</f>
        <v>0</v>
      </c>
      <c r="BG49" s="187">
        <f>SUM($G$43:G49)</f>
        <v>0</v>
      </c>
      <c r="BH49" s="187">
        <f>SUM($G$43:G49)</f>
        <v>0</v>
      </c>
      <c r="BI49" s="187">
        <f>SUM($G$43:G49)</f>
        <v>0</v>
      </c>
      <c r="BJ49" s="187">
        <f>SUM($G$43:G49)</f>
        <v>0</v>
      </c>
      <c r="BK49" s="187">
        <f>SUM($G$43:G49)</f>
        <v>0</v>
      </c>
      <c r="BL49" s="187">
        <f>SUM($G$43:G49)</f>
        <v>0</v>
      </c>
      <c r="BM49" s="187">
        <f>SUM($G$43:G49)</f>
        <v>0</v>
      </c>
      <c r="BN49" s="187">
        <f>SUM($G$43:G49)</f>
        <v>0</v>
      </c>
      <c r="BO49" s="187">
        <f>SUM($G$43:G49)</f>
        <v>0</v>
      </c>
      <c r="BP49" s="187">
        <f>SUM($G$43:G49)</f>
        <v>0</v>
      </c>
      <c r="BQ49" s="187">
        <f>SUM($G$43:G49)</f>
        <v>0</v>
      </c>
      <c r="BR49" s="187">
        <f>SUM($G$43:G49)</f>
        <v>0</v>
      </c>
      <c r="BS49" s="187">
        <f>SUM($G$43:G49)</f>
        <v>0</v>
      </c>
      <c r="BT49" s="187">
        <f>SUM($G$43:G49)</f>
        <v>0</v>
      </c>
      <c r="BU49" s="187">
        <f>SUM($G$43:G49)</f>
        <v>0</v>
      </c>
      <c r="BV49" s="187">
        <f>SUM($G$43:G49)</f>
        <v>0</v>
      </c>
    </row>
    <row r="50" spans="1:74" ht="13" hidden="1" x14ac:dyDescent="0.3">
      <c r="A50" s="105" t="s">
        <v>276</v>
      </c>
      <c r="B50" s="105" t="s">
        <v>276</v>
      </c>
      <c r="C50" s="18"/>
      <c r="D50" s="1">
        <v>8</v>
      </c>
      <c r="E50" s="18" t="e">
        <f t="shared" si="7"/>
        <v>#REF!</v>
      </c>
      <c r="F50" s="187">
        <f>('Input Dritt Anwendung'!L26*'Annahmen u Setzungen Anwendung'!$D$128)/'Annahmen u Setzungen Anwendung'!$D$140</f>
        <v>0</v>
      </c>
      <c r="G50" s="1">
        <f>('Input Dritt Anwendung'!L26*'Annahmen u Setzungen Anwendung'!$D$128)/'Annahmen u Setzungen Anwendung'!$D$152</f>
        <v>0</v>
      </c>
      <c r="H50" s="90"/>
      <c r="I50" s="18">
        <v>8</v>
      </c>
      <c r="J50" s="18"/>
      <c r="K50" s="18">
        <f t="shared" si="3"/>
        <v>0</v>
      </c>
      <c r="L50" s="18">
        <f t="shared" si="4"/>
        <v>0</v>
      </c>
      <c r="M50" s="18"/>
      <c r="N50" s="187">
        <f t="shared" si="5"/>
        <v>0</v>
      </c>
      <c r="O50" s="187">
        <f t="shared" si="8"/>
        <v>0</v>
      </c>
      <c r="P50" s="187">
        <f t="shared" si="10"/>
        <v>0</v>
      </c>
      <c r="Q50" s="187">
        <f t="shared" si="11"/>
        <v>0</v>
      </c>
      <c r="R50" s="187">
        <f t="shared" si="14"/>
        <v>0</v>
      </c>
      <c r="S50" s="187">
        <f t="shared" si="16"/>
        <v>0</v>
      </c>
      <c r="T50" s="187">
        <f t="shared" si="18"/>
        <v>0</v>
      </c>
      <c r="U50" s="187">
        <f t="shared" ref="U50:U72" si="20">SUM(F43:F50)</f>
        <v>0</v>
      </c>
      <c r="V50" s="187">
        <f>SUM(F43:F50)</f>
        <v>0</v>
      </c>
      <c r="W50" s="187">
        <f>SUM(F43:F50)</f>
        <v>0</v>
      </c>
      <c r="X50" s="187">
        <f>SUM(F43:F50)</f>
        <v>0</v>
      </c>
      <c r="Y50" s="187">
        <f>SUM(F43:F50)</f>
        <v>0</v>
      </c>
      <c r="Z50" s="187">
        <f>SUM(F43:F50)</f>
        <v>0</v>
      </c>
      <c r="AA50" s="187">
        <f>SUM($F$43:F50)</f>
        <v>0</v>
      </c>
      <c r="AB50" s="187">
        <f>SUM($F$43:F50)</f>
        <v>0</v>
      </c>
      <c r="AC50" s="187">
        <f>SUM($F$43:F50)</f>
        <v>0</v>
      </c>
      <c r="AD50" s="187">
        <f>SUM($F$43:F50)</f>
        <v>0</v>
      </c>
      <c r="AE50" s="187">
        <f>SUM($F$43:F50)</f>
        <v>0</v>
      </c>
      <c r="AF50" s="187">
        <f>SUM($F$43:F50)</f>
        <v>0</v>
      </c>
      <c r="AG50" s="187">
        <f>SUM($F$43:F50)</f>
        <v>0</v>
      </c>
      <c r="AH50" s="187">
        <f>SUM($F$43:F50)</f>
        <v>0</v>
      </c>
      <c r="AI50" s="187">
        <f>SUM($F$43:F50)</f>
        <v>0</v>
      </c>
      <c r="AJ50" s="187">
        <f>SUM($F$43:F50)</f>
        <v>0</v>
      </c>
      <c r="AK50" s="187">
        <f>SUM($F$43:F50)</f>
        <v>0</v>
      </c>
      <c r="AL50" s="187">
        <f>SUM($F$43:F50)</f>
        <v>0</v>
      </c>
      <c r="AM50" s="187">
        <f>SUM($F$43:F50)</f>
        <v>0</v>
      </c>
      <c r="AN50" s="187">
        <f>SUM($F$43:F50)</f>
        <v>0</v>
      </c>
      <c r="AO50" s="187">
        <f>SUM($F$43:F50)</f>
        <v>0</v>
      </c>
      <c r="AP50" s="187">
        <f>SUM($F$43:F50)</f>
        <v>0</v>
      </c>
      <c r="AQ50" s="187">
        <f>SUM($F$43:F50)</f>
        <v>0</v>
      </c>
      <c r="AS50" s="187">
        <f t="shared" si="6"/>
        <v>0</v>
      </c>
      <c r="AT50" s="187">
        <f t="shared" si="9"/>
        <v>0</v>
      </c>
      <c r="AU50" s="187">
        <f t="shared" si="12"/>
        <v>0</v>
      </c>
      <c r="AV50" s="187">
        <f t="shared" si="13"/>
        <v>0</v>
      </c>
      <c r="AW50" s="187">
        <f t="shared" si="15"/>
        <v>0</v>
      </c>
      <c r="AX50" s="187">
        <f t="shared" si="17"/>
        <v>0</v>
      </c>
      <c r="AY50" s="187">
        <f t="shared" si="19"/>
        <v>0</v>
      </c>
      <c r="AZ50" s="187">
        <f t="shared" ref="AZ50:AZ72" si="21">SUM(G43:G50)</f>
        <v>0</v>
      </c>
      <c r="BA50" s="187">
        <f>SUM(G43:G50)</f>
        <v>0</v>
      </c>
      <c r="BB50" s="187">
        <f>SUM(G43:G50)</f>
        <v>0</v>
      </c>
      <c r="BC50" s="187">
        <f>SUM(G43:G50)</f>
        <v>0</v>
      </c>
      <c r="BD50" s="187">
        <f>SUM(G43:G50)</f>
        <v>0</v>
      </c>
      <c r="BE50" s="187">
        <f>SUM(G43:G50)</f>
        <v>0</v>
      </c>
      <c r="BF50" s="187">
        <f>SUM($G$43:G50)</f>
        <v>0</v>
      </c>
      <c r="BG50" s="187">
        <f>SUM($G$43:G50)</f>
        <v>0</v>
      </c>
      <c r="BH50" s="187">
        <f>SUM($G$43:G50)</f>
        <v>0</v>
      </c>
      <c r="BI50" s="187">
        <f>SUM($G$43:G50)</f>
        <v>0</v>
      </c>
      <c r="BJ50" s="187">
        <f>SUM($G$43:G50)</f>
        <v>0</v>
      </c>
      <c r="BK50" s="187">
        <f>SUM($G$43:G50)</f>
        <v>0</v>
      </c>
      <c r="BL50" s="187">
        <f>SUM($G$43:G50)</f>
        <v>0</v>
      </c>
      <c r="BM50" s="187">
        <f>SUM($G$43:G50)</f>
        <v>0</v>
      </c>
      <c r="BN50" s="187">
        <f>SUM($G$43:G50)</f>
        <v>0</v>
      </c>
      <c r="BO50" s="187">
        <f>SUM($G$43:G50)</f>
        <v>0</v>
      </c>
      <c r="BP50" s="187">
        <f>SUM($G$43:G50)</f>
        <v>0</v>
      </c>
      <c r="BQ50" s="187">
        <f>SUM($G$43:G50)</f>
        <v>0</v>
      </c>
      <c r="BR50" s="187">
        <f>SUM($G$43:G50)</f>
        <v>0</v>
      </c>
      <c r="BS50" s="187">
        <f>SUM($G$43:G50)</f>
        <v>0</v>
      </c>
      <c r="BT50" s="187">
        <f>SUM($G$43:G50)</f>
        <v>0</v>
      </c>
      <c r="BU50" s="187">
        <f>SUM($G$43:G50)</f>
        <v>0</v>
      </c>
      <c r="BV50" s="187">
        <f>SUM($G$43:G50)</f>
        <v>0</v>
      </c>
    </row>
    <row r="51" spans="1:74" ht="13" hidden="1" x14ac:dyDescent="0.3">
      <c r="A51" s="105" t="s">
        <v>276</v>
      </c>
      <c r="B51" s="105" t="s">
        <v>276</v>
      </c>
      <c r="C51" s="18"/>
      <c r="D51" s="1">
        <v>9</v>
      </c>
      <c r="E51" s="18" t="e">
        <f t="shared" si="7"/>
        <v>#REF!</v>
      </c>
      <c r="F51" s="187">
        <f>('Input Dritt Anwendung'!L27*'Annahmen u Setzungen Anwendung'!$D$128)/'Annahmen u Setzungen Anwendung'!$D$140</f>
        <v>0</v>
      </c>
      <c r="G51" s="1">
        <f>('Input Dritt Anwendung'!L27*'Annahmen u Setzungen Anwendung'!$D$128)/'Annahmen u Setzungen Anwendung'!$D$152</f>
        <v>0</v>
      </c>
      <c r="H51" s="90"/>
      <c r="I51" s="18">
        <v>9</v>
      </c>
      <c r="J51" s="18"/>
      <c r="K51" s="18">
        <f t="shared" si="3"/>
        <v>0</v>
      </c>
      <c r="L51" s="18">
        <f t="shared" si="4"/>
        <v>0</v>
      </c>
      <c r="M51" s="18"/>
      <c r="N51" s="187">
        <f t="shared" si="5"/>
        <v>0</v>
      </c>
      <c r="O51" s="187">
        <f t="shared" si="8"/>
        <v>0</v>
      </c>
      <c r="P51" s="187">
        <f t="shared" si="10"/>
        <v>0</v>
      </c>
      <c r="Q51" s="187">
        <f t="shared" si="11"/>
        <v>0</v>
      </c>
      <c r="R51" s="187">
        <f t="shared" si="14"/>
        <v>0</v>
      </c>
      <c r="S51" s="187">
        <f t="shared" si="16"/>
        <v>0</v>
      </c>
      <c r="T51" s="187">
        <f t="shared" si="18"/>
        <v>0</v>
      </c>
      <c r="U51" s="187">
        <f t="shared" si="20"/>
        <v>0</v>
      </c>
      <c r="V51" s="187">
        <f t="shared" ref="V51:V72" si="22">SUM(F43:F51)</f>
        <v>0</v>
      </c>
      <c r="W51" s="187">
        <f>SUM(F43:F51)</f>
        <v>0</v>
      </c>
      <c r="X51" s="187">
        <f>SUM(F43:F51)</f>
        <v>0</v>
      </c>
      <c r="Y51" s="187">
        <f>SUM(F43:F51)</f>
        <v>0</v>
      </c>
      <c r="Z51" s="187">
        <f>SUM(F43:F51)</f>
        <v>0</v>
      </c>
      <c r="AA51" s="187">
        <f>SUM($F$43:F51)</f>
        <v>0</v>
      </c>
      <c r="AB51" s="187">
        <f>SUM($F$43:F51)</f>
        <v>0</v>
      </c>
      <c r="AC51" s="187">
        <f>SUM($F$43:F51)</f>
        <v>0</v>
      </c>
      <c r="AD51" s="187">
        <f>SUM($F$43:F51)</f>
        <v>0</v>
      </c>
      <c r="AE51" s="187">
        <f>SUM($F$43:F51)</f>
        <v>0</v>
      </c>
      <c r="AF51" s="187">
        <f>SUM($F$43:F51)</f>
        <v>0</v>
      </c>
      <c r="AG51" s="187">
        <f>SUM($F$43:F51)</f>
        <v>0</v>
      </c>
      <c r="AH51" s="187">
        <f>SUM($F$43:F51)</f>
        <v>0</v>
      </c>
      <c r="AI51" s="187">
        <f>SUM($F$43:F51)</f>
        <v>0</v>
      </c>
      <c r="AJ51" s="187">
        <f>SUM($F$43:F51)</f>
        <v>0</v>
      </c>
      <c r="AK51" s="187">
        <f>SUM($F$43:F51)</f>
        <v>0</v>
      </c>
      <c r="AL51" s="187">
        <f>SUM($F$43:F51)</f>
        <v>0</v>
      </c>
      <c r="AM51" s="187">
        <f>SUM($F$43:F51)</f>
        <v>0</v>
      </c>
      <c r="AN51" s="187">
        <f>SUM($F$43:F51)</f>
        <v>0</v>
      </c>
      <c r="AO51" s="187">
        <f>SUM($F$43:F51)</f>
        <v>0</v>
      </c>
      <c r="AP51" s="187">
        <f>SUM($F$43:F51)</f>
        <v>0</v>
      </c>
      <c r="AQ51" s="187">
        <f>SUM($F$43:F51)</f>
        <v>0</v>
      </c>
      <c r="AS51" s="187">
        <f t="shared" si="6"/>
        <v>0</v>
      </c>
      <c r="AT51" s="187">
        <f t="shared" si="9"/>
        <v>0</v>
      </c>
      <c r="AU51" s="187">
        <f t="shared" si="12"/>
        <v>0</v>
      </c>
      <c r="AV51" s="187">
        <f t="shared" si="13"/>
        <v>0</v>
      </c>
      <c r="AW51" s="187">
        <f t="shared" si="15"/>
        <v>0</v>
      </c>
      <c r="AX51" s="187">
        <f t="shared" si="17"/>
        <v>0</v>
      </c>
      <c r="AY51" s="187">
        <f t="shared" si="19"/>
        <v>0</v>
      </c>
      <c r="AZ51" s="187">
        <f t="shared" si="21"/>
        <v>0</v>
      </c>
      <c r="BA51" s="187">
        <f t="shared" ref="BA51:BA72" si="23">SUM(G43:G51)</f>
        <v>0</v>
      </c>
      <c r="BB51" s="187">
        <f>SUM(G43:G51)</f>
        <v>0</v>
      </c>
      <c r="BC51" s="187">
        <f>SUM(G43:G51)</f>
        <v>0</v>
      </c>
      <c r="BD51" s="187">
        <f>SUM(G43:G51)</f>
        <v>0</v>
      </c>
      <c r="BE51" s="187">
        <f>SUM(G43:G51)</f>
        <v>0</v>
      </c>
      <c r="BF51" s="187">
        <f>SUM($G$43:G51)</f>
        <v>0</v>
      </c>
      <c r="BG51" s="187">
        <f>SUM($G$43:G51)</f>
        <v>0</v>
      </c>
      <c r="BH51" s="187">
        <f>SUM($G$43:G51)</f>
        <v>0</v>
      </c>
      <c r="BI51" s="187">
        <f>SUM($G$43:G51)</f>
        <v>0</v>
      </c>
      <c r="BJ51" s="187">
        <f>SUM($G$43:G51)</f>
        <v>0</v>
      </c>
      <c r="BK51" s="187">
        <f>SUM($G$43:G51)</f>
        <v>0</v>
      </c>
      <c r="BL51" s="187">
        <f>SUM($G$43:G51)</f>
        <v>0</v>
      </c>
      <c r="BM51" s="187">
        <f>SUM($G$43:G51)</f>
        <v>0</v>
      </c>
      <c r="BN51" s="187">
        <f>SUM($G$43:G51)</f>
        <v>0</v>
      </c>
      <c r="BO51" s="187">
        <f>SUM($G$43:G51)</f>
        <v>0</v>
      </c>
      <c r="BP51" s="187">
        <f>SUM($G$43:G51)</f>
        <v>0</v>
      </c>
      <c r="BQ51" s="187">
        <f>SUM($G$43:G51)</f>
        <v>0</v>
      </c>
      <c r="BR51" s="187">
        <f>SUM($G$43:G51)</f>
        <v>0</v>
      </c>
      <c r="BS51" s="187">
        <f>SUM($G$43:G51)</f>
        <v>0</v>
      </c>
      <c r="BT51" s="187">
        <f>SUM($G$43:G51)</f>
        <v>0</v>
      </c>
      <c r="BU51" s="187">
        <f>SUM($G$43:G51)</f>
        <v>0</v>
      </c>
      <c r="BV51" s="187">
        <f>SUM($G$43:G51)</f>
        <v>0</v>
      </c>
    </row>
    <row r="52" spans="1:74" ht="13" hidden="1" x14ac:dyDescent="0.3">
      <c r="A52" s="105" t="s">
        <v>276</v>
      </c>
      <c r="B52" s="105" t="s">
        <v>276</v>
      </c>
      <c r="C52" s="18"/>
      <c r="D52" s="1">
        <v>10</v>
      </c>
      <c r="E52" s="18" t="e">
        <f t="shared" si="7"/>
        <v>#REF!</v>
      </c>
      <c r="F52" s="187">
        <f>('Input Dritt Anwendung'!L28*'Annahmen u Setzungen Anwendung'!$D$128)/'Annahmen u Setzungen Anwendung'!$D$140</f>
        <v>0</v>
      </c>
      <c r="G52" s="1">
        <f>('Input Dritt Anwendung'!L28*'Annahmen u Setzungen Anwendung'!$D$128)/'Annahmen u Setzungen Anwendung'!$D$152</f>
        <v>0</v>
      </c>
      <c r="H52" s="90"/>
      <c r="I52" s="18">
        <v>10</v>
      </c>
      <c r="J52" s="18"/>
      <c r="K52" s="18">
        <f t="shared" si="3"/>
        <v>0</v>
      </c>
      <c r="L52" s="18">
        <f t="shared" si="4"/>
        <v>0</v>
      </c>
      <c r="M52" s="18"/>
      <c r="N52" s="187">
        <f t="shared" si="5"/>
        <v>0</v>
      </c>
      <c r="O52" s="187">
        <f t="shared" si="8"/>
        <v>0</v>
      </c>
      <c r="P52" s="187">
        <f t="shared" si="10"/>
        <v>0</v>
      </c>
      <c r="Q52" s="187">
        <f t="shared" si="11"/>
        <v>0</v>
      </c>
      <c r="R52" s="187">
        <f t="shared" si="14"/>
        <v>0</v>
      </c>
      <c r="S52" s="187">
        <f t="shared" si="16"/>
        <v>0</v>
      </c>
      <c r="T52" s="187">
        <f t="shared" si="18"/>
        <v>0</v>
      </c>
      <c r="U52" s="187">
        <f t="shared" si="20"/>
        <v>0</v>
      </c>
      <c r="V52" s="187">
        <f t="shared" si="22"/>
        <v>0</v>
      </c>
      <c r="W52" s="187">
        <f t="shared" ref="W52:W72" si="24">SUM(F43:F52)</f>
        <v>0</v>
      </c>
      <c r="X52" s="187">
        <f>SUM(F43:F52)</f>
        <v>0</v>
      </c>
      <c r="Y52" s="187">
        <f>SUM(F43:F52)</f>
        <v>0</v>
      </c>
      <c r="Z52" s="187">
        <f>SUM(F43:F52)</f>
        <v>0</v>
      </c>
      <c r="AA52" s="187">
        <f>SUM($F$43:F52)</f>
        <v>0</v>
      </c>
      <c r="AB52" s="187">
        <f>SUM($F$43:F52)</f>
        <v>0</v>
      </c>
      <c r="AC52" s="187">
        <f>SUM($F$43:F52)</f>
        <v>0</v>
      </c>
      <c r="AD52" s="187">
        <f>SUM($F$43:F52)</f>
        <v>0</v>
      </c>
      <c r="AE52" s="187">
        <f>SUM($F$43:F52)</f>
        <v>0</v>
      </c>
      <c r="AF52" s="187">
        <f>SUM($F$43:F52)</f>
        <v>0</v>
      </c>
      <c r="AG52" s="187">
        <f>SUM($F$43:F52)</f>
        <v>0</v>
      </c>
      <c r="AH52" s="187">
        <f>SUM($F$43:F52)</f>
        <v>0</v>
      </c>
      <c r="AI52" s="187">
        <f>SUM($F$43:F52)</f>
        <v>0</v>
      </c>
      <c r="AJ52" s="187">
        <f>SUM($F$43:F52)</f>
        <v>0</v>
      </c>
      <c r="AK52" s="187">
        <f>SUM($F$43:F52)</f>
        <v>0</v>
      </c>
      <c r="AL52" s="187">
        <f>SUM($F$43:F52)</f>
        <v>0</v>
      </c>
      <c r="AM52" s="187">
        <f>SUM($F$43:F52)</f>
        <v>0</v>
      </c>
      <c r="AN52" s="187">
        <f>SUM($F$43:F52)</f>
        <v>0</v>
      </c>
      <c r="AO52" s="187">
        <f>SUM($F$43:F52)</f>
        <v>0</v>
      </c>
      <c r="AP52" s="187">
        <f>SUM($F$43:F52)</f>
        <v>0</v>
      </c>
      <c r="AQ52" s="187">
        <f>SUM($F$43:F52)</f>
        <v>0</v>
      </c>
      <c r="AS52" s="187">
        <f t="shared" si="6"/>
        <v>0</v>
      </c>
      <c r="AT52" s="187">
        <f t="shared" si="9"/>
        <v>0</v>
      </c>
      <c r="AU52" s="187">
        <f t="shared" si="12"/>
        <v>0</v>
      </c>
      <c r="AV52" s="187">
        <f t="shared" si="13"/>
        <v>0</v>
      </c>
      <c r="AW52" s="187">
        <f t="shared" si="15"/>
        <v>0</v>
      </c>
      <c r="AX52" s="187">
        <f t="shared" si="17"/>
        <v>0</v>
      </c>
      <c r="AY52" s="187">
        <f t="shared" si="19"/>
        <v>0</v>
      </c>
      <c r="AZ52" s="187">
        <f t="shared" si="21"/>
        <v>0</v>
      </c>
      <c r="BA52" s="187">
        <f t="shared" si="23"/>
        <v>0</v>
      </c>
      <c r="BB52" s="187">
        <f t="shared" ref="BB52:BB72" si="25">SUM(G43:G52)</f>
        <v>0</v>
      </c>
      <c r="BC52" s="187">
        <f>SUM(G43:G52)</f>
        <v>0</v>
      </c>
      <c r="BD52" s="187">
        <f>SUM(G43:G52)</f>
        <v>0</v>
      </c>
      <c r="BE52" s="187">
        <f>SUM(G43:G52)</f>
        <v>0</v>
      </c>
      <c r="BF52" s="187">
        <f>SUM($G$43:G52)</f>
        <v>0</v>
      </c>
      <c r="BG52" s="187">
        <f>SUM($G$43:G52)</f>
        <v>0</v>
      </c>
      <c r="BH52" s="187">
        <f>SUM($G$43:G52)</f>
        <v>0</v>
      </c>
      <c r="BI52" s="187">
        <f>SUM($G$43:G52)</f>
        <v>0</v>
      </c>
      <c r="BJ52" s="187">
        <f>SUM($G$43:G52)</f>
        <v>0</v>
      </c>
      <c r="BK52" s="187">
        <f>SUM($G$43:G52)</f>
        <v>0</v>
      </c>
      <c r="BL52" s="187">
        <f>SUM($G$43:G52)</f>
        <v>0</v>
      </c>
      <c r="BM52" s="187">
        <f>SUM($G$43:G52)</f>
        <v>0</v>
      </c>
      <c r="BN52" s="187">
        <f>SUM($G$43:G52)</f>
        <v>0</v>
      </c>
      <c r="BO52" s="187">
        <f>SUM($G$43:G52)</f>
        <v>0</v>
      </c>
      <c r="BP52" s="187">
        <f>SUM($G$43:G52)</f>
        <v>0</v>
      </c>
      <c r="BQ52" s="187">
        <f>SUM($G$43:G52)</f>
        <v>0</v>
      </c>
      <c r="BR52" s="187">
        <f>SUM($G$43:G52)</f>
        <v>0</v>
      </c>
      <c r="BS52" s="187">
        <f>SUM($G$43:G52)</f>
        <v>0</v>
      </c>
      <c r="BT52" s="187">
        <f>SUM($G$43:G52)</f>
        <v>0</v>
      </c>
      <c r="BU52" s="187">
        <f>SUM($G$43:G52)</f>
        <v>0</v>
      </c>
      <c r="BV52" s="187">
        <f>SUM($G$43:G52)</f>
        <v>0</v>
      </c>
    </row>
    <row r="53" spans="1:74" ht="13" hidden="1" x14ac:dyDescent="0.3">
      <c r="A53" s="105" t="s">
        <v>276</v>
      </c>
      <c r="B53" s="105" t="s">
        <v>276</v>
      </c>
      <c r="C53" s="18"/>
      <c r="D53" s="1">
        <v>11</v>
      </c>
      <c r="E53" s="18" t="e">
        <f t="shared" si="7"/>
        <v>#REF!</v>
      </c>
      <c r="F53" s="187">
        <f>('Input Dritt Anwendung'!L29*'Annahmen u Setzungen Anwendung'!$D$128)/'Annahmen u Setzungen Anwendung'!$D$140</f>
        <v>0</v>
      </c>
      <c r="G53" s="1">
        <f>('Input Dritt Anwendung'!L29*'Annahmen u Setzungen Anwendung'!$D$128)/'Annahmen u Setzungen Anwendung'!$D$152</f>
        <v>0</v>
      </c>
      <c r="H53" s="90"/>
      <c r="I53" s="18">
        <v>11</v>
      </c>
      <c r="J53" s="18"/>
      <c r="K53" s="18">
        <f t="shared" si="3"/>
        <v>0</v>
      </c>
      <c r="L53" s="18">
        <f t="shared" si="4"/>
        <v>0</v>
      </c>
      <c r="M53" s="18"/>
      <c r="N53" s="187">
        <f t="shared" si="5"/>
        <v>0</v>
      </c>
      <c r="O53" s="187">
        <f t="shared" si="8"/>
        <v>0</v>
      </c>
      <c r="P53" s="187">
        <f t="shared" si="10"/>
        <v>0</v>
      </c>
      <c r="Q53" s="187">
        <f t="shared" si="11"/>
        <v>0</v>
      </c>
      <c r="R53" s="187">
        <f t="shared" si="14"/>
        <v>0</v>
      </c>
      <c r="S53" s="187">
        <f t="shared" si="16"/>
        <v>0</v>
      </c>
      <c r="T53" s="187">
        <f t="shared" si="18"/>
        <v>0</v>
      </c>
      <c r="U53" s="187">
        <f t="shared" si="20"/>
        <v>0</v>
      </c>
      <c r="V53" s="187">
        <f t="shared" si="22"/>
        <v>0</v>
      </c>
      <c r="W53" s="187">
        <f t="shared" si="24"/>
        <v>0</v>
      </c>
      <c r="X53" s="187">
        <f t="shared" ref="X53:X72" si="26">SUM(F43:F53)</f>
        <v>0</v>
      </c>
      <c r="Y53" s="187">
        <f>SUM(F43:F53)</f>
        <v>0</v>
      </c>
      <c r="Z53" s="187">
        <f>SUM(F43:F53)</f>
        <v>0</v>
      </c>
      <c r="AA53" s="187">
        <f>SUM($F$43:F53)</f>
        <v>0</v>
      </c>
      <c r="AB53" s="187">
        <f>SUM($F$43:F53)</f>
        <v>0</v>
      </c>
      <c r="AC53" s="187">
        <f>SUM($F$43:F53)</f>
        <v>0</v>
      </c>
      <c r="AD53" s="187">
        <f>SUM($F$43:F53)</f>
        <v>0</v>
      </c>
      <c r="AE53" s="187">
        <f>SUM($F$43:F53)</f>
        <v>0</v>
      </c>
      <c r="AF53" s="187">
        <f>SUM($F$43:F53)</f>
        <v>0</v>
      </c>
      <c r="AG53" s="187">
        <f>SUM($F$43:F53)</f>
        <v>0</v>
      </c>
      <c r="AH53" s="187">
        <f>SUM($F$43:F53)</f>
        <v>0</v>
      </c>
      <c r="AI53" s="187">
        <f>SUM($F$43:F53)</f>
        <v>0</v>
      </c>
      <c r="AJ53" s="187">
        <f>SUM($F$43:F53)</f>
        <v>0</v>
      </c>
      <c r="AK53" s="187">
        <f>SUM($F$43:F53)</f>
        <v>0</v>
      </c>
      <c r="AL53" s="187">
        <f>SUM($F$43:F53)</f>
        <v>0</v>
      </c>
      <c r="AM53" s="187">
        <f>SUM($F$43:F53)</f>
        <v>0</v>
      </c>
      <c r="AN53" s="187">
        <f>SUM($F$43:F53)</f>
        <v>0</v>
      </c>
      <c r="AO53" s="187">
        <f>SUM($F$43:F53)</f>
        <v>0</v>
      </c>
      <c r="AP53" s="187">
        <f>SUM($F$43:F53)</f>
        <v>0</v>
      </c>
      <c r="AQ53" s="187">
        <f>SUM($F$43:F53)</f>
        <v>0</v>
      </c>
      <c r="AS53" s="187">
        <f t="shared" si="6"/>
        <v>0</v>
      </c>
      <c r="AT53" s="187">
        <f t="shared" si="9"/>
        <v>0</v>
      </c>
      <c r="AU53" s="187">
        <f t="shared" si="12"/>
        <v>0</v>
      </c>
      <c r="AV53" s="187">
        <f t="shared" si="13"/>
        <v>0</v>
      </c>
      <c r="AW53" s="187">
        <f t="shared" si="15"/>
        <v>0</v>
      </c>
      <c r="AX53" s="187">
        <f t="shared" si="17"/>
        <v>0</v>
      </c>
      <c r="AY53" s="187">
        <f t="shared" si="19"/>
        <v>0</v>
      </c>
      <c r="AZ53" s="187">
        <f t="shared" si="21"/>
        <v>0</v>
      </c>
      <c r="BA53" s="187">
        <f t="shared" si="23"/>
        <v>0</v>
      </c>
      <c r="BB53" s="187">
        <f t="shared" si="25"/>
        <v>0</v>
      </c>
      <c r="BC53" s="187">
        <f t="shared" ref="BC53:BC72" si="27">SUM(G43:G53)</f>
        <v>0</v>
      </c>
      <c r="BD53" s="187">
        <f>SUM(G43:G53)</f>
        <v>0</v>
      </c>
      <c r="BE53" s="187">
        <f>SUM(G43:G53)</f>
        <v>0</v>
      </c>
      <c r="BF53" s="187">
        <f>SUM($G$43:G53)</f>
        <v>0</v>
      </c>
      <c r="BG53" s="187">
        <f>SUM($G$43:G53)</f>
        <v>0</v>
      </c>
      <c r="BH53" s="187">
        <f>SUM($G$43:G53)</f>
        <v>0</v>
      </c>
      <c r="BI53" s="187">
        <f>SUM($G$43:G53)</f>
        <v>0</v>
      </c>
      <c r="BJ53" s="187">
        <f>SUM($G$43:G53)</f>
        <v>0</v>
      </c>
      <c r="BK53" s="187">
        <f>SUM($G$43:G53)</f>
        <v>0</v>
      </c>
      <c r="BL53" s="187">
        <f>SUM($G$43:G53)</f>
        <v>0</v>
      </c>
      <c r="BM53" s="187">
        <f>SUM($G$43:G53)</f>
        <v>0</v>
      </c>
      <c r="BN53" s="187">
        <f>SUM($G$43:G53)</f>
        <v>0</v>
      </c>
      <c r="BO53" s="187">
        <f>SUM($G$43:G53)</f>
        <v>0</v>
      </c>
      <c r="BP53" s="187">
        <f>SUM($G$43:G53)</f>
        <v>0</v>
      </c>
      <c r="BQ53" s="187">
        <f>SUM($G$43:G53)</f>
        <v>0</v>
      </c>
      <c r="BR53" s="187">
        <f>SUM($G$43:G53)</f>
        <v>0</v>
      </c>
      <c r="BS53" s="187">
        <f>SUM($G$43:G53)</f>
        <v>0</v>
      </c>
      <c r="BT53" s="187">
        <f>SUM($G$43:G53)</f>
        <v>0</v>
      </c>
      <c r="BU53" s="187">
        <f>SUM($G$43:G53)</f>
        <v>0</v>
      </c>
      <c r="BV53" s="187">
        <f>SUM($G$43:G53)</f>
        <v>0</v>
      </c>
    </row>
    <row r="54" spans="1:74" ht="13" hidden="1" x14ac:dyDescent="0.3">
      <c r="A54" s="105" t="s">
        <v>276</v>
      </c>
      <c r="B54" s="105" t="s">
        <v>276</v>
      </c>
      <c r="C54" s="18"/>
      <c r="D54" s="1">
        <v>12</v>
      </c>
      <c r="E54" s="18" t="e">
        <f t="shared" si="7"/>
        <v>#REF!</v>
      </c>
      <c r="F54" s="187">
        <f>('Input Dritt Anwendung'!L30*'Annahmen u Setzungen Anwendung'!$D$128)/'Annahmen u Setzungen Anwendung'!$D$140</f>
        <v>0</v>
      </c>
      <c r="G54" s="1">
        <f>('Input Dritt Anwendung'!L30*'Annahmen u Setzungen Anwendung'!$D$128)/'Annahmen u Setzungen Anwendung'!$D$152</f>
        <v>0</v>
      </c>
      <c r="H54" s="90"/>
      <c r="I54" s="18">
        <v>12</v>
      </c>
      <c r="J54" s="18"/>
      <c r="K54" s="18">
        <f t="shared" si="3"/>
        <v>0</v>
      </c>
      <c r="L54" s="18">
        <f t="shared" si="4"/>
        <v>0</v>
      </c>
      <c r="M54" s="18"/>
      <c r="N54" s="187">
        <f t="shared" si="5"/>
        <v>0</v>
      </c>
      <c r="O54" s="187">
        <f t="shared" si="8"/>
        <v>0</v>
      </c>
      <c r="P54" s="187">
        <f t="shared" si="10"/>
        <v>0</v>
      </c>
      <c r="Q54" s="187">
        <f t="shared" si="11"/>
        <v>0</v>
      </c>
      <c r="R54" s="187">
        <f t="shared" si="14"/>
        <v>0</v>
      </c>
      <c r="S54" s="187">
        <f t="shared" si="16"/>
        <v>0</v>
      </c>
      <c r="T54" s="187">
        <f t="shared" si="18"/>
        <v>0</v>
      </c>
      <c r="U54" s="187">
        <f t="shared" si="20"/>
        <v>0</v>
      </c>
      <c r="V54" s="187">
        <f t="shared" si="22"/>
        <v>0</v>
      </c>
      <c r="W54" s="187">
        <f t="shared" si="24"/>
        <v>0</v>
      </c>
      <c r="X54" s="187">
        <f t="shared" si="26"/>
        <v>0</v>
      </c>
      <c r="Y54" s="187">
        <f t="shared" ref="Y54:Y72" si="28">SUM(F43:F54)</f>
        <v>0</v>
      </c>
      <c r="Z54" s="187">
        <f>SUM(F43:F54)</f>
        <v>0</v>
      </c>
      <c r="AA54" s="187">
        <f>SUM($F$43:F54)</f>
        <v>0</v>
      </c>
      <c r="AB54" s="187">
        <f>SUM($F$43:F54)</f>
        <v>0</v>
      </c>
      <c r="AC54" s="187">
        <f>SUM($F$43:F54)</f>
        <v>0</v>
      </c>
      <c r="AD54" s="187">
        <f>SUM($F$43:F54)</f>
        <v>0</v>
      </c>
      <c r="AE54" s="187">
        <f>SUM($F$43:F54)</f>
        <v>0</v>
      </c>
      <c r="AF54" s="187">
        <f>SUM($F$43:F54)</f>
        <v>0</v>
      </c>
      <c r="AG54" s="187">
        <f>SUM($F$43:F54)</f>
        <v>0</v>
      </c>
      <c r="AH54" s="187">
        <f>SUM($F$43:F54)</f>
        <v>0</v>
      </c>
      <c r="AI54" s="187">
        <f>SUM($F$43:F54)</f>
        <v>0</v>
      </c>
      <c r="AJ54" s="187">
        <f>SUM($F$43:F54)</f>
        <v>0</v>
      </c>
      <c r="AK54" s="187">
        <f>SUM($F$43:F54)</f>
        <v>0</v>
      </c>
      <c r="AL54" s="187">
        <f>SUM($F$43:F54)</f>
        <v>0</v>
      </c>
      <c r="AM54" s="187">
        <f>SUM($F$43:F54)</f>
        <v>0</v>
      </c>
      <c r="AN54" s="187">
        <f>SUM($F$43:F54)</f>
        <v>0</v>
      </c>
      <c r="AO54" s="187">
        <f>SUM($F$43:F54)</f>
        <v>0</v>
      </c>
      <c r="AP54" s="187">
        <f>SUM($F$43:F54)</f>
        <v>0</v>
      </c>
      <c r="AQ54" s="187">
        <f>SUM($F$43:F54)</f>
        <v>0</v>
      </c>
      <c r="AS54" s="187">
        <f t="shared" si="6"/>
        <v>0</v>
      </c>
      <c r="AT54" s="187">
        <f t="shared" si="9"/>
        <v>0</v>
      </c>
      <c r="AU54" s="187">
        <f t="shared" si="12"/>
        <v>0</v>
      </c>
      <c r="AV54" s="187">
        <f t="shared" si="13"/>
        <v>0</v>
      </c>
      <c r="AW54" s="187">
        <f t="shared" si="15"/>
        <v>0</v>
      </c>
      <c r="AX54" s="187">
        <f t="shared" si="17"/>
        <v>0</v>
      </c>
      <c r="AY54" s="187">
        <f t="shared" si="19"/>
        <v>0</v>
      </c>
      <c r="AZ54" s="187">
        <f t="shared" si="21"/>
        <v>0</v>
      </c>
      <c r="BA54" s="187">
        <f t="shared" si="23"/>
        <v>0</v>
      </c>
      <c r="BB54" s="187">
        <f t="shared" si="25"/>
        <v>0</v>
      </c>
      <c r="BC54" s="187">
        <f t="shared" si="27"/>
        <v>0</v>
      </c>
      <c r="BD54" s="187">
        <f t="shared" ref="BD54:BD72" si="29">SUM(G43:G54)</f>
        <v>0</v>
      </c>
      <c r="BE54" s="187">
        <f>SUM(G43:G54)</f>
        <v>0</v>
      </c>
      <c r="BF54" s="187">
        <f>SUM($G$43:G54)</f>
        <v>0</v>
      </c>
      <c r="BG54" s="187">
        <f>SUM($G$43:G54)</f>
        <v>0</v>
      </c>
      <c r="BH54" s="187">
        <f>SUM($G$43:G54)</f>
        <v>0</v>
      </c>
      <c r="BI54" s="187">
        <f>SUM($G$43:G54)</f>
        <v>0</v>
      </c>
      <c r="BJ54" s="187">
        <f>SUM($G$43:G54)</f>
        <v>0</v>
      </c>
      <c r="BK54" s="187">
        <f>SUM($G$43:G54)</f>
        <v>0</v>
      </c>
      <c r="BL54" s="187">
        <f>SUM($G$43:G54)</f>
        <v>0</v>
      </c>
      <c r="BM54" s="187">
        <f>SUM($G$43:G54)</f>
        <v>0</v>
      </c>
      <c r="BN54" s="187">
        <f>SUM($G$43:G54)</f>
        <v>0</v>
      </c>
      <c r="BO54" s="187">
        <f>SUM($G$43:G54)</f>
        <v>0</v>
      </c>
      <c r="BP54" s="187">
        <f>SUM($G$43:G54)</f>
        <v>0</v>
      </c>
      <c r="BQ54" s="187">
        <f>SUM($G$43:G54)</f>
        <v>0</v>
      </c>
      <c r="BR54" s="187">
        <f>SUM($G$43:G54)</f>
        <v>0</v>
      </c>
      <c r="BS54" s="187">
        <f>SUM($G$43:G54)</f>
        <v>0</v>
      </c>
      <c r="BT54" s="187">
        <f>SUM($G$43:G54)</f>
        <v>0</v>
      </c>
      <c r="BU54" s="187">
        <f>SUM($G$43:G54)</f>
        <v>0</v>
      </c>
      <c r="BV54" s="187">
        <f>SUM($G$43:G54)</f>
        <v>0</v>
      </c>
    </row>
    <row r="55" spans="1:74" ht="13" hidden="1" x14ac:dyDescent="0.3">
      <c r="A55" s="105" t="s">
        <v>276</v>
      </c>
      <c r="B55" s="105" t="s">
        <v>276</v>
      </c>
      <c r="C55" s="18"/>
      <c r="D55" s="1">
        <v>13</v>
      </c>
      <c r="E55" s="18" t="e">
        <f t="shared" si="7"/>
        <v>#REF!</v>
      </c>
      <c r="F55" s="187">
        <f>('Input Dritt Anwendung'!L31*'Annahmen u Setzungen Anwendung'!$D$128)/'Annahmen u Setzungen Anwendung'!$D$140</f>
        <v>0</v>
      </c>
      <c r="G55" s="1">
        <f>('Input Dritt Anwendung'!L31*'Annahmen u Setzungen Anwendung'!$D$128)/'Annahmen u Setzungen Anwendung'!$D$152</f>
        <v>0</v>
      </c>
      <c r="H55" s="90"/>
      <c r="I55" s="18">
        <v>13</v>
      </c>
      <c r="J55" s="18"/>
      <c r="K55" s="18">
        <f t="shared" si="3"/>
        <v>0</v>
      </c>
      <c r="L55" s="18">
        <f t="shared" si="4"/>
        <v>0</v>
      </c>
      <c r="M55" s="18"/>
      <c r="N55" s="187">
        <f t="shared" si="5"/>
        <v>0</v>
      </c>
      <c r="O55" s="187">
        <f t="shared" si="8"/>
        <v>0</v>
      </c>
      <c r="P55" s="187">
        <f t="shared" si="10"/>
        <v>0</v>
      </c>
      <c r="Q55" s="187">
        <f t="shared" si="11"/>
        <v>0</v>
      </c>
      <c r="R55" s="187">
        <f t="shared" si="14"/>
        <v>0</v>
      </c>
      <c r="S55" s="187">
        <f t="shared" si="16"/>
        <v>0</v>
      </c>
      <c r="T55" s="187">
        <f t="shared" si="18"/>
        <v>0</v>
      </c>
      <c r="U55" s="187">
        <f t="shared" si="20"/>
        <v>0</v>
      </c>
      <c r="V55" s="187">
        <f t="shared" si="22"/>
        <v>0</v>
      </c>
      <c r="W55" s="187">
        <f t="shared" si="24"/>
        <v>0</v>
      </c>
      <c r="X55" s="187">
        <f t="shared" si="26"/>
        <v>0</v>
      </c>
      <c r="Y55" s="187">
        <f t="shared" si="28"/>
        <v>0</v>
      </c>
      <c r="Z55" s="187">
        <f t="shared" ref="Z55:Z72" si="30">SUM(F43:F55)</f>
        <v>0</v>
      </c>
      <c r="AA55" s="187">
        <f>SUM($F$43:F55)</f>
        <v>0</v>
      </c>
      <c r="AB55" s="187">
        <f>SUM($F$43:F55)</f>
        <v>0</v>
      </c>
      <c r="AC55" s="187">
        <f>SUM($F$43:F55)</f>
        <v>0</v>
      </c>
      <c r="AD55" s="187">
        <f>SUM($F$43:F55)</f>
        <v>0</v>
      </c>
      <c r="AE55" s="187">
        <f>SUM($F$43:F55)</f>
        <v>0</v>
      </c>
      <c r="AF55" s="187">
        <f>SUM($F$43:F55)</f>
        <v>0</v>
      </c>
      <c r="AG55" s="187">
        <f>SUM($F$43:F55)</f>
        <v>0</v>
      </c>
      <c r="AH55" s="187">
        <f>SUM($F$43:F55)</f>
        <v>0</v>
      </c>
      <c r="AI55" s="187">
        <f>SUM($F$43:F55)</f>
        <v>0</v>
      </c>
      <c r="AJ55" s="187">
        <f>SUM($F$43:F55)</f>
        <v>0</v>
      </c>
      <c r="AK55" s="187">
        <f>SUM($F$43:F55)</f>
        <v>0</v>
      </c>
      <c r="AL55" s="187">
        <f>SUM($F$43:F55)</f>
        <v>0</v>
      </c>
      <c r="AM55" s="187">
        <f>SUM($F$43:F55)</f>
        <v>0</v>
      </c>
      <c r="AN55" s="187">
        <f>SUM($F$43:F55)</f>
        <v>0</v>
      </c>
      <c r="AO55" s="187">
        <f>SUM($F$43:F55)</f>
        <v>0</v>
      </c>
      <c r="AP55" s="187">
        <f>SUM($F$43:F55)</f>
        <v>0</v>
      </c>
      <c r="AQ55" s="187">
        <f>SUM($F$43:F55)</f>
        <v>0</v>
      </c>
      <c r="AS55" s="187">
        <f t="shared" si="6"/>
        <v>0</v>
      </c>
      <c r="AT55" s="187">
        <f t="shared" si="9"/>
        <v>0</v>
      </c>
      <c r="AU55" s="187">
        <f t="shared" si="12"/>
        <v>0</v>
      </c>
      <c r="AV55" s="187">
        <f t="shared" si="13"/>
        <v>0</v>
      </c>
      <c r="AW55" s="187">
        <f t="shared" si="15"/>
        <v>0</v>
      </c>
      <c r="AX55" s="187">
        <f t="shared" si="17"/>
        <v>0</v>
      </c>
      <c r="AY55" s="187">
        <f t="shared" si="19"/>
        <v>0</v>
      </c>
      <c r="AZ55" s="187">
        <f t="shared" si="21"/>
        <v>0</v>
      </c>
      <c r="BA55" s="187">
        <f t="shared" si="23"/>
        <v>0</v>
      </c>
      <c r="BB55" s="187">
        <f t="shared" si="25"/>
        <v>0</v>
      </c>
      <c r="BC55" s="187">
        <f t="shared" si="27"/>
        <v>0</v>
      </c>
      <c r="BD55" s="187">
        <f t="shared" si="29"/>
        <v>0</v>
      </c>
      <c r="BE55" s="187">
        <f t="shared" ref="BE55:BE72" si="31">SUM(G43:G55)</f>
        <v>0</v>
      </c>
      <c r="BF55" s="187">
        <f>SUM($G$43:G55)</f>
        <v>0</v>
      </c>
      <c r="BG55" s="187">
        <f>SUM($G$43:G55)</f>
        <v>0</v>
      </c>
      <c r="BH55" s="187">
        <f>SUM($G$43:G55)</f>
        <v>0</v>
      </c>
      <c r="BI55" s="187">
        <f>SUM($G$43:G55)</f>
        <v>0</v>
      </c>
      <c r="BJ55" s="187">
        <f>SUM($G$43:G55)</f>
        <v>0</v>
      </c>
      <c r="BK55" s="187">
        <f>SUM($G$43:G55)</f>
        <v>0</v>
      </c>
      <c r="BL55" s="187">
        <f>SUM($G$43:G55)</f>
        <v>0</v>
      </c>
      <c r="BM55" s="187">
        <f>SUM($G$43:G55)</f>
        <v>0</v>
      </c>
      <c r="BN55" s="187">
        <f>SUM($G$43:G55)</f>
        <v>0</v>
      </c>
      <c r="BO55" s="187">
        <f>SUM($G$43:G55)</f>
        <v>0</v>
      </c>
      <c r="BP55" s="187">
        <f>SUM($G$43:G55)</f>
        <v>0</v>
      </c>
      <c r="BQ55" s="187">
        <f>SUM($G$43:G55)</f>
        <v>0</v>
      </c>
      <c r="BR55" s="187">
        <f>SUM($G$43:G55)</f>
        <v>0</v>
      </c>
      <c r="BS55" s="187">
        <f>SUM($G$43:G55)</f>
        <v>0</v>
      </c>
      <c r="BT55" s="187">
        <f>SUM($G$43:G55)</f>
        <v>0</v>
      </c>
      <c r="BU55" s="187">
        <f>SUM($G$43:G55)</f>
        <v>0</v>
      </c>
      <c r="BV55" s="187">
        <f>SUM($G$43:G55)</f>
        <v>0</v>
      </c>
    </row>
    <row r="56" spans="1:74" ht="13" hidden="1" x14ac:dyDescent="0.3">
      <c r="A56" s="105" t="s">
        <v>276</v>
      </c>
      <c r="B56" s="105" t="s">
        <v>276</v>
      </c>
      <c r="C56" s="18"/>
      <c r="D56" s="1">
        <v>14</v>
      </c>
      <c r="E56" s="18" t="e">
        <f t="shared" si="7"/>
        <v>#REF!</v>
      </c>
      <c r="F56" s="187">
        <f>('Input Dritt Anwendung'!L32*'Annahmen u Setzungen Anwendung'!$D$128)/'Annahmen u Setzungen Anwendung'!$D$140</f>
        <v>0</v>
      </c>
      <c r="G56" s="1">
        <f>('Input Dritt Anwendung'!L32*'Annahmen u Setzungen Anwendung'!$D$128)/'Annahmen u Setzungen Anwendung'!$D$152</f>
        <v>0</v>
      </c>
      <c r="H56" s="90"/>
      <c r="I56" s="18">
        <v>14</v>
      </c>
      <c r="J56" s="18"/>
      <c r="K56" s="18">
        <f t="shared" si="3"/>
        <v>0</v>
      </c>
      <c r="L56" s="18">
        <f t="shared" si="4"/>
        <v>0</v>
      </c>
      <c r="M56" s="18"/>
      <c r="N56" s="187">
        <f t="shared" si="5"/>
        <v>0</v>
      </c>
      <c r="O56" s="187">
        <f t="shared" si="8"/>
        <v>0</v>
      </c>
      <c r="P56" s="187">
        <f t="shared" si="10"/>
        <v>0</v>
      </c>
      <c r="Q56" s="187">
        <f t="shared" si="11"/>
        <v>0</v>
      </c>
      <c r="R56" s="187">
        <f t="shared" si="14"/>
        <v>0</v>
      </c>
      <c r="S56" s="187">
        <f t="shared" si="16"/>
        <v>0</v>
      </c>
      <c r="T56" s="187">
        <f t="shared" si="18"/>
        <v>0</v>
      </c>
      <c r="U56" s="187">
        <f t="shared" si="20"/>
        <v>0</v>
      </c>
      <c r="V56" s="187">
        <f t="shared" si="22"/>
        <v>0</v>
      </c>
      <c r="W56" s="187">
        <f t="shared" si="24"/>
        <v>0</v>
      </c>
      <c r="X56" s="187">
        <f t="shared" si="26"/>
        <v>0</v>
      </c>
      <c r="Y56" s="187">
        <f t="shared" si="28"/>
        <v>0</v>
      </c>
      <c r="Z56" s="187">
        <f t="shared" si="30"/>
        <v>0</v>
      </c>
      <c r="AA56" s="187">
        <f t="shared" ref="AA56:AA72" si="32">SUM(F43:F56)</f>
        <v>0</v>
      </c>
      <c r="AB56" s="187">
        <f>SUM($F$43:F56)</f>
        <v>0</v>
      </c>
      <c r="AC56" s="187">
        <f>SUM($F$43:F56)</f>
        <v>0</v>
      </c>
      <c r="AD56" s="187">
        <f>SUM($F$43:F56)</f>
        <v>0</v>
      </c>
      <c r="AE56" s="187">
        <f>SUM($F$43:F56)</f>
        <v>0</v>
      </c>
      <c r="AF56" s="187">
        <f>SUM($F$43:F56)</f>
        <v>0</v>
      </c>
      <c r="AG56" s="187">
        <f>SUM($F$43:F56)</f>
        <v>0</v>
      </c>
      <c r="AH56" s="187">
        <f>SUM($F$43:F56)</f>
        <v>0</v>
      </c>
      <c r="AI56" s="187">
        <f>SUM($F$43:F56)</f>
        <v>0</v>
      </c>
      <c r="AJ56" s="187">
        <f>SUM($F$43:F56)</f>
        <v>0</v>
      </c>
      <c r="AK56" s="187">
        <f>SUM($F$43:F56)</f>
        <v>0</v>
      </c>
      <c r="AL56" s="187">
        <f>SUM($F$43:F56)</f>
        <v>0</v>
      </c>
      <c r="AM56" s="187">
        <f>SUM($F$43:F56)</f>
        <v>0</v>
      </c>
      <c r="AN56" s="187">
        <f>SUM($F$43:F56)</f>
        <v>0</v>
      </c>
      <c r="AO56" s="187">
        <f>SUM($F$43:F56)</f>
        <v>0</v>
      </c>
      <c r="AP56" s="187">
        <f>SUM($F$43:F56)</f>
        <v>0</v>
      </c>
      <c r="AQ56" s="187">
        <f>SUM($F$43:F56)</f>
        <v>0</v>
      </c>
      <c r="AS56" s="187">
        <f t="shared" si="6"/>
        <v>0</v>
      </c>
      <c r="AT56" s="187">
        <f t="shared" si="9"/>
        <v>0</v>
      </c>
      <c r="AU56" s="187">
        <f t="shared" si="12"/>
        <v>0</v>
      </c>
      <c r="AV56" s="187">
        <f t="shared" si="13"/>
        <v>0</v>
      </c>
      <c r="AW56" s="187">
        <f t="shared" si="15"/>
        <v>0</v>
      </c>
      <c r="AX56" s="187">
        <f t="shared" si="17"/>
        <v>0</v>
      </c>
      <c r="AY56" s="187">
        <f t="shared" si="19"/>
        <v>0</v>
      </c>
      <c r="AZ56" s="187">
        <f t="shared" si="21"/>
        <v>0</v>
      </c>
      <c r="BA56" s="187">
        <f t="shared" si="23"/>
        <v>0</v>
      </c>
      <c r="BB56" s="187">
        <f t="shared" si="25"/>
        <v>0</v>
      </c>
      <c r="BC56" s="187">
        <f t="shared" si="27"/>
        <v>0</v>
      </c>
      <c r="BD56" s="187">
        <f t="shared" si="29"/>
        <v>0</v>
      </c>
      <c r="BE56" s="187">
        <f t="shared" si="31"/>
        <v>0</v>
      </c>
      <c r="BF56" s="187">
        <f t="shared" ref="BF56:BF72" si="33">SUM(G43:G56)</f>
        <v>0</v>
      </c>
      <c r="BG56" s="187">
        <f>SUM($G$43:G56)</f>
        <v>0</v>
      </c>
      <c r="BH56" s="187">
        <f>SUM($G$43:G56)</f>
        <v>0</v>
      </c>
      <c r="BI56" s="187">
        <f>SUM($G$43:G56)</f>
        <v>0</v>
      </c>
      <c r="BJ56" s="187">
        <f>SUM($G$43:G56)</f>
        <v>0</v>
      </c>
      <c r="BK56" s="187">
        <f>SUM($G$43:G56)</f>
        <v>0</v>
      </c>
      <c r="BL56" s="187">
        <f>SUM($G$43:G56)</f>
        <v>0</v>
      </c>
      <c r="BM56" s="187">
        <f>SUM($G$43:G56)</f>
        <v>0</v>
      </c>
      <c r="BN56" s="187">
        <f>SUM($G$43:G56)</f>
        <v>0</v>
      </c>
      <c r="BO56" s="187">
        <f>SUM($G$43:G56)</f>
        <v>0</v>
      </c>
      <c r="BP56" s="187">
        <f>SUM($G$43:G56)</f>
        <v>0</v>
      </c>
      <c r="BQ56" s="187">
        <f>SUM($G$43:G56)</f>
        <v>0</v>
      </c>
      <c r="BR56" s="187">
        <f>SUM($G$43:G56)</f>
        <v>0</v>
      </c>
      <c r="BS56" s="187">
        <f>SUM($G$43:G56)</f>
        <v>0</v>
      </c>
      <c r="BT56" s="187">
        <f>SUM($G$43:G56)</f>
        <v>0</v>
      </c>
      <c r="BU56" s="187">
        <f>SUM($G$43:G56)</f>
        <v>0</v>
      </c>
      <c r="BV56" s="187">
        <f>SUM($G$43:G56)</f>
        <v>0</v>
      </c>
    </row>
    <row r="57" spans="1:74" ht="13" hidden="1" x14ac:dyDescent="0.3">
      <c r="A57" s="105" t="s">
        <v>276</v>
      </c>
      <c r="B57" s="105" t="s">
        <v>276</v>
      </c>
      <c r="C57" s="18"/>
      <c r="D57" s="1">
        <v>15</v>
      </c>
      <c r="E57" s="18" t="e">
        <f t="shared" si="7"/>
        <v>#REF!</v>
      </c>
      <c r="F57" s="187">
        <f>('Input Dritt Anwendung'!L33*'Annahmen u Setzungen Anwendung'!$D$128)/'Annahmen u Setzungen Anwendung'!$D$140</f>
        <v>0</v>
      </c>
      <c r="G57" s="1">
        <f>('Input Dritt Anwendung'!L33*'Annahmen u Setzungen Anwendung'!$D$128)/'Annahmen u Setzungen Anwendung'!$D$152</f>
        <v>0</v>
      </c>
      <c r="H57" s="90"/>
      <c r="I57" s="18">
        <v>15</v>
      </c>
      <c r="J57" s="18"/>
      <c r="K57" s="18">
        <f t="shared" si="3"/>
        <v>0</v>
      </c>
      <c r="L57" s="18">
        <f t="shared" si="4"/>
        <v>0</v>
      </c>
      <c r="M57" s="18"/>
      <c r="N57" s="187">
        <f t="shared" si="5"/>
        <v>0</v>
      </c>
      <c r="O57" s="187">
        <f t="shared" si="8"/>
        <v>0</v>
      </c>
      <c r="P57" s="187">
        <f t="shared" si="10"/>
        <v>0</v>
      </c>
      <c r="Q57" s="187">
        <f t="shared" si="11"/>
        <v>0</v>
      </c>
      <c r="R57" s="187">
        <f t="shared" si="14"/>
        <v>0</v>
      </c>
      <c r="S57" s="187">
        <f t="shared" si="16"/>
        <v>0</v>
      </c>
      <c r="T57" s="187">
        <f t="shared" si="18"/>
        <v>0</v>
      </c>
      <c r="U57" s="187">
        <f t="shared" si="20"/>
        <v>0</v>
      </c>
      <c r="V57" s="187">
        <f t="shared" si="22"/>
        <v>0</v>
      </c>
      <c r="W57" s="187">
        <f t="shared" si="24"/>
        <v>0</v>
      </c>
      <c r="X57" s="187">
        <f t="shared" si="26"/>
        <v>0</v>
      </c>
      <c r="Y57" s="187">
        <f t="shared" si="28"/>
        <v>0</v>
      </c>
      <c r="Z57" s="187">
        <f t="shared" si="30"/>
        <v>0</v>
      </c>
      <c r="AA57" s="187">
        <f t="shared" si="32"/>
        <v>0</v>
      </c>
      <c r="AB57" s="187">
        <f t="shared" ref="AB57:AB72" si="34">SUM(F43:F57)</f>
        <v>0</v>
      </c>
      <c r="AC57" s="187">
        <f>SUM($F$43:F57)</f>
        <v>0</v>
      </c>
      <c r="AD57" s="187">
        <f>SUM($F$43:F57)</f>
        <v>0</v>
      </c>
      <c r="AE57" s="187">
        <f>SUM($F$43:F57)</f>
        <v>0</v>
      </c>
      <c r="AF57" s="187">
        <f>SUM($F$43:F57)</f>
        <v>0</v>
      </c>
      <c r="AG57" s="187">
        <f>SUM($F$43:F57)</f>
        <v>0</v>
      </c>
      <c r="AH57" s="187">
        <f>SUM($F$43:F57)</f>
        <v>0</v>
      </c>
      <c r="AI57" s="187">
        <f>SUM($F$43:F57)</f>
        <v>0</v>
      </c>
      <c r="AJ57" s="187">
        <f>SUM($F$43:F57)</f>
        <v>0</v>
      </c>
      <c r="AK57" s="187">
        <f>SUM($F$43:F57)</f>
        <v>0</v>
      </c>
      <c r="AL57" s="187">
        <f>SUM($F$43:F57)</f>
        <v>0</v>
      </c>
      <c r="AM57" s="187">
        <f>SUM($F$43:F57)</f>
        <v>0</v>
      </c>
      <c r="AN57" s="187">
        <f>SUM($F$43:F57)</f>
        <v>0</v>
      </c>
      <c r="AO57" s="187">
        <f>SUM($F$43:F57)</f>
        <v>0</v>
      </c>
      <c r="AP57" s="187">
        <f>SUM($F$43:F57)</f>
        <v>0</v>
      </c>
      <c r="AQ57" s="187">
        <f>SUM($F$43:F57)</f>
        <v>0</v>
      </c>
      <c r="AS57" s="187">
        <f t="shared" si="6"/>
        <v>0</v>
      </c>
      <c r="AT57" s="187">
        <f t="shared" si="9"/>
        <v>0</v>
      </c>
      <c r="AU57" s="187">
        <f t="shared" si="12"/>
        <v>0</v>
      </c>
      <c r="AV57" s="187">
        <f t="shared" si="13"/>
        <v>0</v>
      </c>
      <c r="AW57" s="187">
        <f t="shared" si="15"/>
        <v>0</v>
      </c>
      <c r="AX57" s="187">
        <f t="shared" si="17"/>
        <v>0</v>
      </c>
      <c r="AY57" s="187">
        <f t="shared" si="19"/>
        <v>0</v>
      </c>
      <c r="AZ57" s="187">
        <f t="shared" si="21"/>
        <v>0</v>
      </c>
      <c r="BA57" s="187">
        <f t="shared" si="23"/>
        <v>0</v>
      </c>
      <c r="BB57" s="187">
        <f t="shared" si="25"/>
        <v>0</v>
      </c>
      <c r="BC57" s="187">
        <f t="shared" si="27"/>
        <v>0</v>
      </c>
      <c r="BD57" s="187">
        <f t="shared" si="29"/>
        <v>0</v>
      </c>
      <c r="BE57" s="187">
        <f t="shared" si="31"/>
        <v>0</v>
      </c>
      <c r="BF57" s="187">
        <f t="shared" si="33"/>
        <v>0</v>
      </c>
      <c r="BG57" s="187">
        <f t="shared" ref="BG57:BG72" si="35">SUM(G43:G57)</f>
        <v>0</v>
      </c>
      <c r="BH57" s="187">
        <f>SUM($G$43:G57)</f>
        <v>0</v>
      </c>
      <c r="BI57" s="187">
        <f>SUM($G$43:G57)</f>
        <v>0</v>
      </c>
      <c r="BJ57" s="187">
        <f>SUM($G$43:G57)</f>
        <v>0</v>
      </c>
      <c r="BK57" s="187">
        <f>SUM($G$43:G57)</f>
        <v>0</v>
      </c>
      <c r="BL57" s="187">
        <f>SUM($G$43:G57)</f>
        <v>0</v>
      </c>
      <c r="BM57" s="187">
        <f>SUM($G$43:G57)</f>
        <v>0</v>
      </c>
      <c r="BN57" s="187">
        <f>SUM($G$43:G57)</f>
        <v>0</v>
      </c>
      <c r="BO57" s="187">
        <f>SUM($G$43:G57)</f>
        <v>0</v>
      </c>
      <c r="BP57" s="187">
        <f>SUM($G$43:G57)</f>
        <v>0</v>
      </c>
      <c r="BQ57" s="187">
        <f>SUM($G$43:G57)</f>
        <v>0</v>
      </c>
      <c r="BR57" s="187">
        <f>SUM($G$43:G57)</f>
        <v>0</v>
      </c>
      <c r="BS57" s="187">
        <f>SUM($G$43:G57)</f>
        <v>0</v>
      </c>
      <c r="BT57" s="187">
        <f>SUM($G$43:G57)</f>
        <v>0</v>
      </c>
      <c r="BU57" s="187">
        <f>SUM($G$43:G57)</f>
        <v>0</v>
      </c>
      <c r="BV57" s="187">
        <f>SUM($G$43:G57)</f>
        <v>0</v>
      </c>
    </row>
    <row r="58" spans="1:74" ht="13" hidden="1" x14ac:dyDescent="0.3">
      <c r="A58" s="105" t="s">
        <v>276</v>
      </c>
      <c r="B58" s="105" t="s">
        <v>276</v>
      </c>
      <c r="C58" s="18"/>
      <c r="D58" s="1">
        <v>16</v>
      </c>
      <c r="E58" s="18" t="e">
        <f t="shared" si="7"/>
        <v>#REF!</v>
      </c>
      <c r="F58" s="187">
        <f>('Input Dritt Anwendung'!L34*'Annahmen u Setzungen Anwendung'!$D$128)/'Annahmen u Setzungen Anwendung'!$D$140</f>
        <v>0</v>
      </c>
      <c r="G58" s="1">
        <f>('Input Dritt Anwendung'!L34*'Annahmen u Setzungen Anwendung'!$D$128)/'Annahmen u Setzungen Anwendung'!$D$152</f>
        <v>0</v>
      </c>
      <c r="H58" s="90"/>
      <c r="I58" s="18">
        <v>16</v>
      </c>
      <c r="J58" s="18"/>
      <c r="K58" s="18">
        <f t="shared" si="3"/>
        <v>0</v>
      </c>
      <c r="L58" s="18">
        <f t="shared" si="4"/>
        <v>0</v>
      </c>
      <c r="M58" s="18"/>
      <c r="N58" s="187">
        <f t="shared" si="5"/>
        <v>0</v>
      </c>
      <c r="O58" s="187">
        <f t="shared" si="8"/>
        <v>0</v>
      </c>
      <c r="P58" s="187">
        <f t="shared" si="10"/>
        <v>0</v>
      </c>
      <c r="Q58" s="187">
        <f t="shared" si="11"/>
        <v>0</v>
      </c>
      <c r="R58" s="187">
        <f t="shared" si="14"/>
        <v>0</v>
      </c>
      <c r="S58" s="187">
        <f t="shared" si="16"/>
        <v>0</v>
      </c>
      <c r="T58" s="187">
        <f t="shared" si="18"/>
        <v>0</v>
      </c>
      <c r="U58" s="187">
        <f t="shared" si="20"/>
        <v>0</v>
      </c>
      <c r="V58" s="187">
        <f t="shared" si="22"/>
        <v>0</v>
      </c>
      <c r="W58" s="187">
        <f t="shared" si="24"/>
        <v>0</v>
      </c>
      <c r="X58" s="187">
        <f t="shared" si="26"/>
        <v>0</v>
      </c>
      <c r="Y58" s="187">
        <f t="shared" si="28"/>
        <v>0</v>
      </c>
      <c r="Z58" s="187">
        <f t="shared" si="30"/>
        <v>0</v>
      </c>
      <c r="AA58" s="187">
        <f t="shared" si="32"/>
        <v>0</v>
      </c>
      <c r="AB58" s="187">
        <f t="shared" si="34"/>
        <v>0</v>
      </c>
      <c r="AC58" s="187">
        <f t="shared" ref="AC58:AC72" si="36">SUM(F43:F58)</f>
        <v>0</v>
      </c>
      <c r="AD58" s="187">
        <f>SUM($F$43:F58)</f>
        <v>0</v>
      </c>
      <c r="AE58" s="187">
        <f>SUM($F$43:F58)</f>
        <v>0</v>
      </c>
      <c r="AF58" s="187">
        <f>SUM($F$43:F58)</f>
        <v>0</v>
      </c>
      <c r="AG58" s="187">
        <f>SUM($F$43:F58)</f>
        <v>0</v>
      </c>
      <c r="AH58" s="187">
        <f>SUM($F$43:F58)</f>
        <v>0</v>
      </c>
      <c r="AI58" s="187">
        <f>SUM($F$43:F58)</f>
        <v>0</v>
      </c>
      <c r="AJ58" s="187">
        <f>SUM($F$43:F58)</f>
        <v>0</v>
      </c>
      <c r="AK58" s="187">
        <f>SUM($F$43:F58)</f>
        <v>0</v>
      </c>
      <c r="AL58" s="187">
        <f>SUM($F$43:F58)</f>
        <v>0</v>
      </c>
      <c r="AM58" s="187">
        <f>SUM($F$43:F58)</f>
        <v>0</v>
      </c>
      <c r="AN58" s="187">
        <f>SUM($F$43:F58)</f>
        <v>0</v>
      </c>
      <c r="AO58" s="187">
        <f>SUM($F$43:F58)</f>
        <v>0</v>
      </c>
      <c r="AP58" s="187">
        <f>SUM($F$43:F58)</f>
        <v>0</v>
      </c>
      <c r="AQ58" s="187">
        <f>SUM($F$43:F58)</f>
        <v>0</v>
      </c>
      <c r="AS58" s="187">
        <f t="shared" si="6"/>
        <v>0</v>
      </c>
      <c r="AT58" s="187">
        <f t="shared" si="9"/>
        <v>0</v>
      </c>
      <c r="AU58" s="187">
        <f t="shared" si="12"/>
        <v>0</v>
      </c>
      <c r="AV58" s="187">
        <f t="shared" si="13"/>
        <v>0</v>
      </c>
      <c r="AW58" s="187">
        <f t="shared" si="15"/>
        <v>0</v>
      </c>
      <c r="AX58" s="187">
        <f t="shared" si="17"/>
        <v>0</v>
      </c>
      <c r="AY58" s="187">
        <f t="shared" si="19"/>
        <v>0</v>
      </c>
      <c r="AZ58" s="187">
        <f t="shared" si="21"/>
        <v>0</v>
      </c>
      <c r="BA58" s="187">
        <f t="shared" si="23"/>
        <v>0</v>
      </c>
      <c r="BB58" s="187">
        <f t="shared" si="25"/>
        <v>0</v>
      </c>
      <c r="BC58" s="187">
        <f t="shared" si="27"/>
        <v>0</v>
      </c>
      <c r="BD58" s="187">
        <f t="shared" si="29"/>
        <v>0</v>
      </c>
      <c r="BE58" s="187">
        <f t="shared" si="31"/>
        <v>0</v>
      </c>
      <c r="BF58" s="187">
        <f t="shared" si="33"/>
        <v>0</v>
      </c>
      <c r="BG58" s="187">
        <f t="shared" si="35"/>
        <v>0</v>
      </c>
      <c r="BH58" s="187">
        <f t="shared" ref="BH58:BH72" si="37">SUM(G43:G58)</f>
        <v>0</v>
      </c>
      <c r="BI58" s="187">
        <f>SUM($G$43:G58)</f>
        <v>0</v>
      </c>
      <c r="BJ58" s="187">
        <f>SUM($G$43:G58)</f>
        <v>0</v>
      </c>
      <c r="BK58" s="187">
        <f>SUM($G$43:G58)</f>
        <v>0</v>
      </c>
      <c r="BL58" s="187">
        <f>SUM($G$43:G58)</f>
        <v>0</v>
      </c>
      <c r="BM58" s="187">
        <f>SUM($G$43:G58)</f>
        <v>0</v>
      </c>
      <c r="BN58" s="187">
        <f>SUM($G$43:G58)</f>
        <v>0</v>
      </c>
      <c r="BO58" s="187">
        <f>SUM($G$43:G58)</f>
        <v>0</v>
      </c>
      <c r="BP58" s="187">
        <f>SUM($G$43:G58)</f>
        <v>0</v>
      </c>
      <c r="BQ58" s="187">
        <f>SUM($G$43:G58)</f>
        <v>0</v>
      </c>
      <c r="BR58" s="187">
        <f>SUM($G$43:G58)</f>
        <v>0</v>
      </c>
      <c r="BS58" s="187">
        <f>SUM($G$43:G58)</f>
        <v>0</v>
      </c>
      <c r="BT58" s="187">
        <f>SUM($G$43:G58)</f>
        <v>0</v>
      </c>
      <c r="BU58" s="187">
        <f>SUM($G$43:G58)</f>
        <v>0</v>
      </c>
      <c r="BV58" s="187">
        <f>SUM($G$43:G58)</f>
        <v>0</v>
      </c>
    </row>
    <row r="59" spans="1:74" ht="13" hidden="1" x14ac:dyDescent="0.3">
      <c r="A59" s="105" t="s">
        <v>276</v>
      </c>
      <c r="B59" s="105" t="s">
        <v>276</v>
      </c>
      <c r="C59" s="18"/>
      <c r="D59" s="1">
        <v>17</v>
      </c>
      <c r="E59" s="18" t="e">
        <f t="shared" si="7"/>
        <v>#REF!</v>
      </c>
      <c r="F59" s="187">
        <f>('Input Dritt Anwendung'!L35*'Annahmen u Setzungen Anwendung'!$D$128)/'Annahmen u Setzungen Anwendung'!$D$140</f>
        <v>0</v>
      </c>
      <c r="G59" s="1">
        <f>('Input Dritt Anwendung'!L35*'Annahmen u Setzungen Anwendung'!$D$128)/'Annahmen u Setzungen Anwendung'!$D$152</f>
        <v>0</v>
      </c>
      <c r="H59" s="90"/>
      <c r="I59" s="18">
        <v>17</v>
      </c>
      <c r="J59" s="18"/>
      <c r="K59" s="18">
        <f t="shared" si="3"/>
        <v>0</v>
      </c>
      <c r="L59" s="18">
        <f t="shared" si="4"/>
        <v>0</v>
      </c>
      <c r="M59" s="18"/>
      <c r="N59" s="187">
        <f t="shared" si="5"/>
        <v>0</v>
      </c>
      <c r="O59" s="187">
        <f t="shared" si="8"/>
        <v>0</v>
      </c>
      <c r="P59" s="187">
        <f t="shared" si="10"/>
        <v>0</v>
      </c>
      <c r="Q59" s="187">
        <f t="shared" si="11"/>
        <v>0</v>
      </c>
      <c r="R59" s="187">
        <f t="shared" si="14"/>
        <v>0</v>
      </c>
      <c r="S59" s="187">
        <f t="shared" si="16"/>
        <v>0</v>
      </c>
      <c r="T59" s="187">
        <f t="shared" si="18"/>
        <v>0</v>
      </c>
      <c r="U59" s="187">
        <f t="shared" si="20"/>
        <v>0</v>
      </c>
      <c r="V59" s="187">
        <f t="shared" si="22"/>
        <v>0</v>
      </c>
      <c r="W59" s="187">
        <f t="shared" si="24"/>
        <v>0</v>
      </c>
      <c r="X59" s="187">
        <f t="shared" si="26"/>
        <v>0</v>
      </c>
      <c r="Y59" s="187">
        <f t="shared" si="28"/>
        <v>0</v>
      </c>
      <c r="Z59" s="187">
        <f t="shared" si="30"/>
        <v>0</v>
      </c>
      <c r="AA59" s="187">
        <f t="shared" si="32"/>
        <v>0</v>
      </c>
      <c r="AB59" s="187">
        <f t="shared" si="34"/>
        <v>0</v>
      </c>
      <c r="AC59" s="187">
        <f t="shared" si="36"/>
        <v>0</v>
      </c>
      <c r="AD59" s="187">
        <f t="shared" ref="AD59:AD72" si="38">SUM(F43:F59)</f>
        <v>0</v>
      </c>
      <c r="AE59" s="187">
        <f>SUM($F$43:F59)</f>
        <v>0</v>
      </c>
      <c r="AF59" s="187">
        <f>SUM($F$43:F59)</f>
        <v>0</v>
      </c>
      <c r="AG59" s="187">
        <f>SUM($F$43:F59)</f>
        <v>0</v>
      </c>
      <c r="AH59" s="187">
        <f>SUM($F$43:F59)</f>
        <v>0</v>
      </c>
      <c r="AI59" s="187">
        <f>SUM($F$43:F59)</f>
        <v>0</v>
      </c>
      <c r="AJ59" s="187">
        <f>SUM($F$43:F59)</f>
        <v>0</v>
      </c>
      <c r="AK59" s="187">
        <f>SUM($F$43:F59)</f>
        <v>0</v>
      </c>
      <c r="AL59" s="187">
        <f>SUM($F$43:F59)</f>
        <v>0</v>
      </c>
      <c r="AM59" s="187">
        <f>SUM($F$43:F59)</f>
        <v>0</v>
      </c>
      <c r="AN59" s="187">
        <f>SUM($F$43:F59)</f>
        <v>0</v>
      </c>
      <c r="AO59" s="187">
        <f>SUM($F$43:F59)</f>
        <v>0</v>
      </c>
      <c r="AP59" s="187">
        <f>SUM($F$43:F59)</f>
        <v>0</v>
      </c>
      <c r="AQ59" s="187">
        <f>SUM($F$43:F59)</f>
        <v>0</v>
      </c>
      <c r="AS59" s="187">
        <f t="shared" si="6"/>
        <v>0</v>
      </c>
      <c r="AT59" s="187">
        <f t="shared" si="9"/>
        <v>0</v>
      </c>
      <c r="AU59" s="187">
        <f t="shared" si="12"/>
        <v>0</v>
      </c>
      <c r="AV59" s="187">
        <f t="shared" si="13"/>
        <v>0</v>
      </c>
      <c r="AW59" s="187">
        <f t="shared" si="15"/>
        <v>0</v>
      </c>
      <c r="AX59" s="187">
        <f t="shared" si="17"/>
        <v>0</v>
      </c>
      <c r="AY59" s="187">
        <f t="shared" si="19"/>
        <v>0</v>
      </c>
      <c r="AZ59" s="187">
        <f t="shared" si="21"/>
        <v>0</v>
      </c>
      <c r="BA59" s="187">
        <f t="shared" si="23"/>
        <v>0</v>
      </c>
      <c r="BB59" s="187">
        <f t="shared" si="25"/>
        <v>0</v>
      </c>
      <c r="BC59" s="187">
        <f t="shared" si="27"/>
        <v>0</v>
      </c>
      <c r="BD59" s="187">
        <f t="shared" si="29"/>
        <v>0</v>
      </c>
      <c r="BE59" s="187">
        <f t="shared" si="31"/>
        <v>0</v>
      </c>
      <c r="BF59" s="187">
        <f t="shared" si="33"/>
        <v>0</v>
      </c>
      <c r="BG59" s="187">
        <f t="shared" si="35"/>
        <v>0</v>
      </c>
      <c r="BH59" s="187">
        <f t="shared" si="37"/>
        <v>0</v>
      </c>
      <c r="BI59" s="187">
        <f t="shared" ref="BI59:BI72" si="39">SUM(G43:G59)</f>
        <v>0</v>
      </c>
      <c r="BJ59" s="187">
        <f>SUM($G$43:G59)</f>
        <v>0</v>
      </c>
      <c r="BK59" s="187">
        <f>SUM($G$43:G59)</f>
        <v>0</v>
      </c>
      <c r="BL59" s="187">
        <f>SUM($G$43:G59)</f>
        <v>0</v>
      </c>
      <c r="BM59" s="187">
        <f>SUM($G$43:G59)</f>
        <v>0</v>
      </c>
      <c r="BN59" s="187">
        <f>SUM($G$43:G59)</f>
        <v>0</v>
      </c>
      <c r="BO59" s="187">
        <f>SUM($G$43:G59)</f>
        <v>0</v>
      </c>
      <c r="BP59" s="187">
        <f>SUM($G$43:G59)</f>
        <v>0</v>
      </c>
      <c r="BQ59" s="187">
        <f>SUM($G$43:G59)</f>
        <v>0</v>
      </c>
      <c r="BR59" s="187">
        <f>SUM($G$43:G59)</f>
        <v>0</v>
      </c>
      <c r="BS59" s="187">
        <f>SUM($G$43:G59)</f>
        <v>0</v>
      </c>
      <c r="BT59" s="187">
        <f>SUM($G$43:G59)</f>
        <v>0</v>
      </c>
      <c r="BU59" s="187">
        <f>SUM($G$43:G59)</f>
        <v>0</v>
      </c>
      <c r="BV59" s="187">
        <f>SUM($G$43:G59)</f>
        <v>0</v>
      </c>
    </row>
    <row r="60" spans="1:74" ht="13" hidden="1" x14ac:dyDescent="0.3">
      <c r="A60" s="105" t="s">
        <v>276</v>
      </c>
      <c r="B60" s="105" t="s">
        <v>276</v>
      </c>
      <c r="C60" s="18"/>
      <c r="D60" s="1">
        <v>18</v>
      </c>
      <c r="E60" s="18" t="e">
        <f t="shared" si="7"/>
        <v>#REF!</v>
      </c>
      <c r="F60" s="187">
        <f>('Input Dritt Anwendung'!L36*'Annahmen u Setzungen Anwendung'!$D$128)/'Annahmen u Setzungen Anwendung'!$D$140</f>
        <v>0</v>
      </c>
      <c r="G60" s="1">
        <f>('Input Dritt Anwendung'!L36*'Annahmen u Setzungen Anwendung'!$D$128)/'Annahmen u Setzungen Anwendung'!$D$152</f>
        <v>0</v>
      </c>
      <c r="H60" s="90"/>
      <c r="I60" s="18">
        <v>18</v>
      </c>
      <c r="J60" s="18"/>
      <c r="K60" s="18">
        <f t="shared" si="3"/>
        <v>0</v>
      </c>
      <c r="L60" s="18">
        <f t="shared" si="4"/>
        <v>0</v>
      </c>
      <c r="M60" s="18"/>
      <c r="N60" s="187">
        <f t="shared" si="5"/>
        <v>0</v>
      </c>
      <c r="O60" s="187">
        <f t="shared" si="8"/>
        <v>0</v>
      </c>
      <c r="P60" s="187">
        <f t="shared" si="10"/>
        <v>0</v>
      </c>
      <c r="Q60" s="187">
        <f t="shared" si="11"/>
        <v>0</v>
      </c>
      <c r="R60" s="187">
        <f t="shared" si="14"/>
        <v>0</v>
      </c>
      <c r="S60" s="187">
        <f t="shared" si="16"/>
        <v>0</v>
      </c>
      <c r="T60" s="187">
        <f t="shared" si="18"/>
        <v>0</v>
      </c>
      <c r="U60" s="187">
        <f t="shared" si="20"/>
        <v>0</v>
      </c>
      <c r="V60" s="187">
        <f t="shared" si="22"/>
        <v>0</v>
      </c>
      <c r="W60" s="187">
        <f t="shared" si="24"/>
        <v>0</v>
      </c>
      <c r="X60" s="187">
        <f t="shared" si="26"/>
        <v>0</v>
      </c>
      <c r="Y60" s="187">
        <f t="shared" si="28"/>
        <v>0</v>
      </c>
      <c r="Z60" s="187">
        <f t="shared" si="30"/>
        <v>0</v>
      </c>
      <c r="AA60" s="187">
        <f t="shared" si="32"/>
        <v>0</v>
      </c>
      <c r="AB60" s="187">
        <f t="shared" si="34"/>
        <v>0</v>
      </c>
      <c r="AC60" s="187">
        <f t="shared" si="36"/>
        <v>0</v>
      </c>
      <c r="AD60" s="187">
        <f t="shared" si="38"/>
        <v>0</v>
      </c>
      <c r="AE60" s="187">
        <f t="shared" ref="AE60:AE72" si="40">SUM(F43:F60)</f>
        <v>0</v>
      </c>
      <c r="AF60" s="187">
        <f>SUM($F$43:F60)</f>
        <v>0</v>
      </c>
      <c r="AG60" s="187">
        <f>SUM($F$43:F60)</f>
        <v>0</v>
      </c>
      <c r="AH60" s="187">
        <f>SUM($F$43:F60)</f>
        <v>0</v>
      </c>
      <c r="AI60" s="187">
        <f>SUM($F$43:F60)</f>
        <v>0</v>
      </c>
      <c r="AJ60" s="187">
        <f>SUM($F$43:F60)</f>
        <v>0</v>
      </c>
      <c r="AK60" s="187">
        <f>SUM($F$43:F60)</f>
        <v>0</v>
      </c>
      <c r="AL60" s="187">
        <f>SUM($F$43:F60)</f>
        <v>0</v>
      </c>
      <c r="AM60" s="187">
        <f>SUM($F$43:F60)</f>
        <v>0</v>
      </c>
      <c r="AN60" s="187">
        <f>SUM($F$43:F60)</f>
        <v>0</v>
      </c>
      <c r="AO60" s="187">
        <f>SUM($F$43:F60)</f>
        <v>0</v>
      </c>
      <c r="AP60" s="187">
        <f>SUM($F$43:F60)</f>
        <v>0</v>
      </c>
      <c r="AQ60" s="187">
        <f>SUM($F$43:F60)</f>
        <v>0</v>
      </c>
      <c r="AS60" s="187">
        <f t="shared" si="6"/>
        <v>0</v>
      </c>
      <c r="AT60" s="187">
        <f t="shared" si="9"/>
        <v>0</v>
      </c>
      <c r="AU60" s="187">
        <f t="shared" si="12"/>
        <v>0</v>
      </c>
      <c r="AV60" s="187">
        <f t="shared" si="13"/>
        <v>0</v>
      </c>
      <c r="AW60" s="187">
        <f t="shared" si="15"/>
        <v>0</v>
      </c>
      <c r="AX60" s="187">
        <f t="shared" si="17"/>
        <v>0</v>
      </c>
      <c r="AY60" s="187">
        <f t="shared" si="19"/>
        <v>0</v>
      </c>
      <c r="AZ60" s="187">
        <f t="shared" si="21"/>
        <v>0</v>
      </c>
      <c r="BA60" s="187">
        <f t="shared" si="23"/>
        <v>0</v>
      </c>
      <c r="BB60" s="187">
        <f t="shared" si="25"/>
        <v>0</v>
      </c>
      <c r="BC60" s="187">
        <f t="shared" si="27"/>
        <v>0</v>
      </c>
      <c r="BD60" s="187">
        <f t="shared" si="29"/>
        <v>0</v>
      </c>
      <c r="BE60" s="187">
        <f t="shared" si="31"/>
        <v>0</v>
      </c>
      <c r="BF60" s="187">
        <f t="shared" si="33"/>
        <v>0</v>
      </c>
      <c r="BG60" s="187">
        <f t="shared" si="35"/>
        <v>0</v>
      </c>
      <c r="BH60" s="187">
        <f t="shared" si="37"/>
        <v>0</v>
      </c>
      <c r="BI60" s="187">
        <f t="shared" si="39"/>
        <v>0</v>
      </c>
      <c r="BJ60" s="187">
        <f t="shared" ref="BJ60:BJ72" si="41">SUM(G43:G60)</f>
        <v>0</v>
      </c>
      <c r="BK60" s="187">
        <f>SUM($G$43:G60)</f>
        <v>0</v>
      </c>
      <c r="BL60" s="187">
        <f>SUM($G$43:G60)</f>
        <v>0</v>
      </c>
      <c r="BM60" s="187">
        <f>SUM($G$43:G60)</f>
        <v>0</v>
      </c>
      <c r="BN60" s="187">
        <f>SUM($G$43:G60)</f>
        <v>0</v>
      </c>
      <c r="BO60" s="187">
        <f>SUM($G$43:G60)</f>
        <v>0</v>
      </c>
      <c r="BP60" s="187">
        <f>SUM($G$43:G60)</f>
        <v>0</v>
      </c>
      <c r="BQ60" s="187">
        <f>SUM($G$43:G60)</f>
        <v>0</v>
      </c>
      <c r="BR60" s="187">
        <f>SUM($G$43:G60)</f>
        <v>0</v>
      </c>
      <c r="BS60" s="187">
        <f>SUM($G$43:G60)</f>
        <v>0</v>
      </c>
      <c r="BT60" s="187">
        <f>SUM($G$43:G60)</f>
        <v>0</v>
      </c>
      <c r="BU60" s="187">
        <f>SUM($G$43:G60)</f>
        <v>0</v>
      </c>
      <c r="BV60" s="187">
        <f>SUM($G$43:G60)</f>
        <v>0</v>
      </c>
    </row>
    <row r="61" spans="1:74" ht="13" hidden="1" x14ac:dyDescent="0.3">
      <c r="A61" s="105" t="s">
        <v>276</v>
      </c>
      <c r="B61" s="105" t="s">
        <v>276</v>
      </c>
      <c r="C61" s="18"/>
      <c r="D61" s="1">
        <v>19</v>
      </c>
      <c r="E61" s="18" t="e">
        <f t="shared" si="7"/>
        <v>#REF!</v>
      </c>
      <c r="F61" s="187">
        <f>('Input Dritt Anwendung'!L37*'Annahmen u Setzungen Anwendung'!$D$128)/'Annahmen u Setzungen Anwendung'!$D$140</f>
        <v>0</v>
      </c>
      <c r="G61" s="1">
        <f>('Input Dritt Anwendung'!L37*'Annahmen u Setzungen Anwendung'!$D$128)/'Annahmen u Setzungen Anwendung'!$D$152</f>
        <v>0</v>
      </c>
      <c r="H61" s="90"/>
      <c r="I61" s="18">
        <v>19</v>
      </c>
      <c r="J61" s="18"/>
      <c r="K61" s="18">
        <f t="shared" si="3"/>
        <v>0</v>
      </c>
      <c r="L61" s="18">
        <f t="shared" si="4"/>
        <v>0</v>
      </c>
      <c r="M61" s="18"/>
      <c r="N61" s="187">
        <f t="shared" si="5"/>
        <v>0</v>
      </c>
      <c r="O61" s="187">
        <f t="shared" si="8"/>
        <v>0</v>
      </c>
      <c r="P61" s="187">
        <f t="shared" si="10"/>
        <v>0</v>
      </c>
      <c r="Q61" s="187">
        <f t="shared" si="11"/>
        <v>0</v>
      </c>
      <c r="R61" s="187">
        <f t="shared" si="14"/>
        <v>0</v>
      </c>
      <c r="S61" s="187">
        <f t="shared" si="16"/>
        <v>0</v>
      </c>
      <c r="T61" s="187">
        <f t="shared" si="18"/>
        <v>0</v>
      </c>
      <c r="U61" s="187">
        <f t="shared" si="20"/>
        <v>0</v>
      </c>
      <c r="V61" s="187">
        <f t="shared" si="22"/>
        <v>0</v>
      </c>
      <c r="W61" s="187">
        <f t="shared" si="24"/>
        <v>0</v>
      </c>
      <c r="X61" s="187">
        <f t="shared" si="26"/>
        <v>0</v>
      </c>
      <c r="Y61" s="187">
        <f t="shared" si="28"/>
        <v>0</v>
      </c>
      <c r="Z61" s="187">
        <f t="shared" si="30"/>
        <v>0</v>
      </c>
      <c r="AA61" s="187">
        <f t="shared" si="32"/>
        <v>0</v>
      </c>
      <c r="AB61" s="187">
        <f t="shared" si="34"/>
        <v>0</v>
      </c>
      <c r="AC61" s="187">
        <f t="shared" si="36"/>
        <v>0</v>
      </c>
      <c r="AD61" s="187">
        <f t="shared" si="38"/>
        <v>0</v>
      </c>
      <c r="AE61" s="187">
        <f t="shared" si="40"/>
        <v>0</v>
      </c>
      <c r="AF61" s="187">
        <f t="shared" ref="AF61:AF72" si="42">SUM(F43:F61)</f>
        <v>0</v>
      </c>
      <c r="AG61" s="187">
        <f>SUM($F$43:F61)</f>
        <v>0</v>
      </c>
      <c r="AH61" s="187">
        <f>SUM($F$43:F61)</f>
        <v>0</v>
      </c>
      <c r="AI61" s="187">
        <f>SUM($F$43:F61)</f>
        <v>0</v>
      </c>
      <c r="AJ61" s="187">
        <f>SUM($F$43:F61)</f>
        <v>0</v>
      </c>
      <c r="AK61" s="187">
        <f>SUM($F$43:F61)</f>
        <v>0</v>
      </c>
      <c r="AL61" s="187">
        <f>SUM($F$43:F61)</f>
        <v>0</v>
      </c>
      <c r="AM61" s="187">
        <f>SUM($F$43:F61)</f>
        <v>0</v>
      </c>
      <c r="AN61" s="187">
        <f>SUM($F$43:F61)</f>
        <v>0</v>
      </c>
      <c r="AO61" s="187">
        <f>SUM($F$43:F61)</f>
        <v>0</v>
      </c>
      <c r="AP61" s="187">
        <f>SUM($F$43:F61)</f>
        <v>0</v>
      </c>
      <c r="AQ61" s="187">
        <f>SUM($F$43:F61)</f>
        <v>0</v>
      </c>
      <c r="AS61" s="187">
        <f t="shared" si="6"/>
        <v>0</v>
      </c>
      <c r="AT61" s="187">
        <f t="shared" si="9"/>
        <v>0</v>
      </c>
      <c r="AU61" s="187">
        <f t="shared" si="12"/>
        <v>0</v>
      </c>
      <c r="AV61" s="187">
        <f t="shared" si="13"/>
        <v>0</v>
      </c>
      <c r="AW61" s="187">
        <f t="shared" si="15"/>
        <v>0</v>
      </c>
      <c r="AX61" s="187">
        <f t="shared" si="17"/>
        <v>0</v>
      </c>
      <c r="AY61" s="187">
        <f t="shared" si="19"/>
        <v>0</v>
      </c>
      <c r="AZ61" s="187">
        <f t="shared" si="21"/>
        <v>0</v>
      </c>
      <c r="BA61" s="187">
        <f t="shared" si="23"/>
        <v>0</v>
      </c>
      <c r="BB61" s="187">
        <f t="shared" si="25"/>
        <v>0</v>
      </c>
      <c r="BC61" s="187">
        <f t="shared" si="27"/>
        <v>0</v>
      </c>
      <c r="BD61" s="187">
        <f t="shared" si="29"/>
        <v>0</v>
      </c>
      <c r="BE61" s="187">
        <f t="shared" si="31"/>
        <v>0</v>
      </c>
      <c r="BF61" s="187">
        <f t="shared" si="33"/>
        <v>0</v>
      </c>
      <c r="BG61" s="187">
        <f t="shared" si="35"/>
        <v>0</v>
      </c>
      <c r="BH61" s="187">
        <f t="shared" si="37"/>
        <v>0</v>
      </c>
      <c r="BI61" s="187">
        <f t="shared" si="39"/>
        <v>0</v>
      </c>
      <c r="BJ61" s="187">
        <f t="shared" si="41"/>
        <v>0</v>
      </c>
      <c r="BK61" s="187">
        <f t="shared" ref="BK61:BK72" si="43">SUM(G43:G61)</f>
        <v>0</v>
      </c>
      <c r="BL61" s="187">
        <f>SUM($G$43:G61)</f>
        <v>0</v>
      </c>
      <c r="BM61" s="187">
        <f>SUM($G$43:G61)</f>
        <v>0</v>
      </c>
      <c r="BN61" s="187">
        <f>SUM($G$43:G61)</f>
        <v>0</v>
      </c>
      <c r="BO61" s="187">
        <f>SUM($G$43:G61)</f>
        <v>0</v>
      </c>
      <c r="BP61" s="187">
        <f>SUM($G$43:G61)</f>
        <v>0</v>
      </c>
      <c r="BQ61" s="187">
        <f>SUM($G$43:G61)</f>
        <v>0</v>
      </c>
      <c r="BR61" s="187">
        <f>SUM($G$43:G61)</f>
        <v>0</v>
      </c>
      <c r="BS61" s="187">
        <f>SUM($G$43:G61)</f>
        <v>0</v>
      </c>
      <c r="BT61" s="187">
        <f>SUM($G$43:G61)</f>
        <v>0</v>
      </c>
      <c r="BU61" s="187">
        <f>SUM($G$43:G61)</f>
        <v>0</v>
      </c>
      <c r="BV61" s="187">
        <f>SUM($G$43:G61)</f>
        <v>0</v>
      </c>
    </row>
    <row r="62" spans="1:74" ht="13" hidden="1" x14ac:dyDescent="0.3">
      <c r="A62" s="105" t="s">
        <v>276</v>
      </c>
      <c r="B62" s="105" t="s">
        <v>276</v>
      </c>
      <c r="C62" s="18"/>
      <c r="D62" s="1">
        <v>20</v>
      </c>
      <c r="E62" s="18" t="e">
        <f t="shared" si="7"/>
        <v>#REF!</v>
      </c>
      <c r="F62" s="187">
        <f>('Input Dritt Anwendung'!L38*'Annahmen u Setzungen Anwendung'!$D$128)/'Annahmen u Setzungen Anwendung'!$D$140</f>
        <v>0</v>
      </c>
      <c r="G62" s="1">
        <f>('Input Dritt Anwendung'!L38*'Annahmen u Setzungen Anwendung'!$D$128)/'Annahmen u Setzungen Anwendung'!$D$152</f>
        <v>0</v>
      </c>
      <c r="H62" s="90"/>
      <c r="I62" s="18">
        <v>20</v>
      </c>
      <c r="J62" s="18"/>
      <c r="K62" s="18">
        <f t="shared" si="3"/>
        <v>0</v>
      </c>
      <c r="L62" s="18">
        <f t="shared" si="4"/>
        <v>0</v>
      </c>
      <c r="M62" s="18"/>
      <c r="N62" s="187">
        <f t="shared" si="5"/>
        <v>0</v>
      </c>
      <c r="O62" s="187">
        <f t="shared" si="8"/>
        <v>0</v>
      </c>
      <c r="P62" s="187">
        <f t="shared" si="10"/>
        <v>0</v>
      </c>
      <c r="Q62" s="187">
        <f t="shared" si="11"/>
        <v>0</v>
      </c>
      <c r="R62" s="187">
        <f t="shared" si="14"/>
        <v>0</v>
      </c>
      <c r="S62" s="187">
        <f t="shared" si="16"/>
        <v>0</v>
      </c>
      <c r="T62" s="187">
        <f t="shared" si="18"/>
        <v>0</v>
      </c>
      <c r="U62" s="187">
        <f t="shared" si="20"/>
        <v>0</v>
      </c>
      <c r="V62" s="187">
        <f t="shared" si="22"/>
        <v>0</v>
      </c>
      <c r="W62" s="187">
        <f t="shared" si="24"/>
        <v>0</v>
      </c>
      <c r="X62" s="187">
        <f t="shared" si="26"/>
        <v>0</v>
      </c>
      <c r="Y62" s="187">
        <f t="shared" si="28"/>
        <v>0</v>
      </c>
      <c r="Z62" s="187">
        <f t="shared" si="30"/>
        <v>0</v>
      </c>
      <c r="AA62" s="187">
        <f t="shared" si="32"/>
        <v>0</v>
      </c>
      <c r="AB62" s="187">
        <f t="shared" si="34"/>
        <v>0</v>
      </c>
      <c r="AC62" s="187">
        <f t="shared" si="36"/>
        <v>0</v>
      </c>
      <c r="AD62" s="187">
        <f t="shared" si="38"/>
        <v>0</v>
      </c>
      <c r="AE62" s="187">
        <f t="shared" si="40"/>
        <v>0</v>
      </c>
      <c r="AF62" s="187">
        <f t="shared" si="42"/>
        <v>0</v>
      </c>
      <c r="AG62" s="187">
        <f t="shared" ref="AG62:AG72" si="44">SUM(F43:F62)</f>
        <v>0</v>
      </c>
      <c r="AH62" s="187">
        <f>SUM($F$43:F62)</f>
        <v>0</v>
      </c>
      <c r="AI62" s="187">
        <f>SUM($F$43:F62)</f>
        <v>0</v>
      </c>
      <c r="AJ62" s="187">
        <f>SUM($F$43:F62)</f>
        <v>0</v>
      </c>
      <c r="AK62" s="187">
        <f>SUM($F$43:F62)</f>
        <v>0</v>
      </c>
      <c r="AL62" s="187">
        <f>SUM($F$43:F62)</f>
        <v>0</v>
      </c>
      <c r="AM62" s="187">
        <f>SUM($F$43:F62)</f>
        <v>0</v>
      </c>
      <c r="AN62" s="187">
        <f>SUM($F$43:F62)</f>
        <v>0</v>
      </c>
      <c r="AO62" s="187">
        <f>SUM($F$43:F62)</f>
        <v>0</v>
      </c>
      <c r="AP62" s="187">
        <f>SUM($F$43:F62)</f>
        <v>0</v>
      </c>
      <c r="AQ62" s="187">
        <f>SUM($F$43:F62)</f>
        <v>0</v>
      </c>
      <c r="AS62" s="187">
        <f t="shared" si="6"/>
        <v>0</v>
      </c>
      <c r="AT62" s="187">
        <f t="shared" si="9"/>
        <v>0</v>
      </c>
      <c r="AU62" s="187">
        <f t="shared" si="12"/>
        <v>0</v>
      </c>
      <c r="AV62" s="187">
        <f t="shared" si="13"/>
        <v>0</v>
      </c>
      <c r="AW62" s="187">
        <f t="shared" si="15"/>
        <v>0</v>
      </c>
      <c r="AX62" s="187">
        <f t="shared" si="17"/>
        <v>0</v>
      </c>
      <c r="AY62" s="187">
        <f t="shared" si="19"/>
        <v>0</v>
      </c>
      <c r="AZ62" s="187">
        <f t="shared" si="21"/>
        <v>0</v>
      </c>
      <c r="BA62" s="187">
        <f t="shared" si="23"/>
        <v>0</v>
      </c>
      <c r="BB62" s="187">
        <f t="shared" si="25"/>
        <v>0</v>
      </c>
      <c r="BC62" s="187">
        <f t="shared" si="27"/>
        <v>0</v>
      </c>
      <c r="BD62" s="187">
        <f t="shared" si="29"/>
        <v>0</v>
      </c>
      <c r="BE62" s="187">
        <f t="shared" si="31"/>
        <v>0</v>
      </c>
      <c r="BF62" s="187">
        <f t="shared" si="33"/>
        <v>0</v>
      </c>
      <c r="BG62" s="187">
        <f t="shared" si="35"/>
        <v>0</v>
      </c>
      <c r="BH62" s="187">
        <f t="shared" si="37"/>
        <v>0</v>
      </c>
      <c r="BI62" s="187">
        <f t="shared" si="39"/>
        <v>0</v>
      </c>
      <c r="BJ62" s="187">
        <f t="shared" si="41"/>
        <v>0</v>
      </c>
      <c r="BK62" s="187">
        <f t="shared" si="43"/>
        <v>0</v>
      </c>
      <c r="BL62" s="187">
        <f t="shared" ref="BL62:BL72" si="45">SUM(G43:G62)</f>
        <v>0</v>
      </c>
      <c r="BM62" s="187">
        <f>SUM($G$43:G62)</f>
        <v>0</v>
      </c>
      <c r="BN62" s="187">
        <f>SUM($G$43:G62)</f>
        <v>0</v>
      </c>
      <c r="BO62" s="187">
        <f>SUM($G$43:G62)</f>
        <v>0</v>
      </c>
      <c r="BP62" s="187">
        <f>SUM($G$43:G62)</f>
        <v>0</v>
      </c>
      <c r="BQ62" s="187">
        <f>SUM($G$43:G62)</f>
        <v>0</v>
      </c>
      <c r="BR62" s="187">
        <f>SUM($G$43:G62)</f>
        <v>0</v>
      </c>
      <c r="BS62" s="187">
        <f>SUM($G$43:G62)</f>
        <v>0</v>
      </c>
      <c r="BT62" s="187">
        <f>SUM($G$43:G62)</f>
        <v>0</v>
      </c>
      <c r="BU62" s="187">
        <f>SUM($G$43:G62)</f>
        <v>0</v>
      </c>
      <c r="BV62" s="187">
        <f>SUM($G$43:G62)</f>
        <v>0</v>
      </c>
    </row>
    <row r="63" spans="1:74" ht="13" hidden="1" x14ac:dyDescent="0.3">
      <c r="A63" s="105" t="s">
        <v>276</v>
      </c>
      <c r="B63" s="105" t="s">
        <v>276</v>
      </c>
      <c r="C63" s="18"/>
      <c r="D63" s="1">
        <v>21</v>
      </c>
      <c r="E63" s="18" t="e">
        <f t="shared" si="7"/>
        <v>#REF!</v>
      </c>
      <c r="F63" s="187">
        <f>('Input Dritt Anwendung'!L39*'Annahmen u Setzungen Anwendung'!$D$128)/'Annahmen u Setzungen Anwendung'!$D$140</f>
        <v>0</v>
      </c>
      <c r="G63" s="1">
        <f>('Input Dritt Anwendung'!L39*'Annahmen u Setzungen Anwendung'!$D$128)/'Annahmen u Setzungen Anwendung'!$D$152</f>
        <v>0</v>
      </c>
      <c r="H63" s="90"/>
      <c r="I63" s="18">
        <v>21</v>
      </c>
      <c r="J63" s="18"/>
      <c r="K63" s="18">
        <f t="shared" si="3"/>
        <v>0</v>
      </c>
      <c r="L63" s="18">
        <f t="shared" si="4"/>
        <v>0</v>
      </c>
      <c r="M63" s="18"/>
      <c r="N63" s="187">
        <f t="shared" si="5"/>
        <v>0</v>
      </c>
      <c r="O63" s="187">
        <f t="shared" si="8"/>
        <v>0</v>
      </c>
      <c r="P63" s="187">
        <f t="shared" si="10"/>
        <v>0</v>
      </c>
      <c r="Q63" s="187">
        <f t="shared" si="11"/>
        <v>0</v>
      </c>
      <c r="R63" s="187">
        <f t="shared" si="14"/>
        <v>0</v>
      </c>
      <c r="S63" s="187">
        <f t="shared" si="16"/>
        <v>0</v>
      </c>
      <c r="T63" s="187">
        <f t="shared" si="18"/>
        <v>0</v>
      </c>
      <c r="U63" s="187">
        <f t="shared" si="20"/>
        <v>0</v>
      </c>
      <c r="V63" s="187">
        <f t="shared" si="22"/>
        <v>0</v>
      </c>
      <c r="W63" s="187">
        <f t="shared" si="24"/>
        <v>0</v>
      </c>
      <c r="X63" s="187">
        <f t="shared" si="26"/>
        <v>0</v>
      </c>
      <c r="Y63" s="187">
        <f t="shared" si="28"/>
        <v>0</v>
      </c>
      <c r="Z63" s="187">
        <f t="shared" si="30"/>
        <v>0</v>
      </c>
      <c r="AA63" s="187">
        <f t="shared" si="32"/>
        <v>0</v>
      </c>
      <c r="AB63" s="187">
        <f t="shared" si="34"/>
        <v>0</v>
      </c>
      <c r="AC63" s="187">
        <f t="shared" si="36"/>
        <v>0</v>
      </c>
      <c r="AD63" s="187">
        <f t="shared" si="38"/>
        <v>0</v>
      </c>
      <c r="AE63" s="187">
        <f t="shared" si="40"/>
        <v>0</v>
      </c>
      <c r="AF63" s="187">
        <f t="shared" si="42"/>
        <v>0</v>
      </c>
      <c r="AG63" s="187">
        <f t="shared" si="44"/>
        <v>0</v>
      </c>
      <c r="AH63" s="187">
        <f t="shared" ref="AH63:AH72" si="46">SUM(F43:F63)</f>
        <v>0</v>
      </c>
      <c r="AI63" s="187">
        <f>SUM($F$43:F63)</f>
        <v>0</v>
      </c>
      <c r="AJ63" s="187">
        <f>SUM($F$43:F63)</f>
        <v>0</v>
      </c>
      <c r="AK63" s="187">
        <f>SUM($F$43:F63)</f>
        <v>0</v>
      </c>
      <c r="AL63" s="187">
        <f>SUM($F$43:F63)</f>
        <v>0</v>
      </c>
      <c r="AM63" s="187">
        <f>SUM($F$43:F63)</f>
        <v>0</v>
      </c>
      <c r="AN63" s="187">
        <f>SUM($F$43:F63)</f>
        <v>0</v>
      </c>
      <c r="AO63" s="187">
        <f>SUM($F$43:F63)</f>
        <v>0</v>
      </c>
      <c r="AP63" s="187">
        <f>SUM($F$43:F63)</f>
        <v>0</v>
      </c>
      <c r="AQ63" s="187">
        <f>SUM($F$43:F63)</f>
        <v>0</v>
      </c>
      <c r="AS63" s="187">
        <f t="shared" si="6"/>
        <v>0</v>
      </c>
      <c r="AT63" s="187">
        <f t="shared" si="9"/>
        <v>0</v>
      </c>
      <c r="AU63" s="187">
        <f t="shared" si="12"/>
        <v>0</v>
      </c>
      <c r="AV63" s="187">
        <f t="shared" si="13"/>
        <v>0</v>
      </c>
      <c r="AW63" s="187">
        <f t="shared" si="15"/>
        <v>0</v>
      </c>
      <c r="AX63" s="187">
        <f t="shared" si="17"/>
        <v>0</v>
      </c>
      <c r="AY63" s="187">
        <f t="shared" si="19"/>
        <v>0</v>
      </c>
      <c r="AZ63" s="187">
        <f t="shared" si="21"/>
        <v>0</v>
      </c>
      <c r="BA63" s="187">
        <f t="shared" si="23"/>
        <v>0</v>
      </c>
      <c r="BB63" s="187">
        <f t="shared" si="25"/>
        <v>0</v>
      </c>
      <c r="BC63" s="187">
        <f t="shared" si="27"/>
        <v>0</v>
      </c>
      <c r="BD63" s="187">
        <f t="shared" si="29"/>
        <v>0</v>
      </c>
      <c r="BE63" s="187">
        <f t="shared" si="31"/>
        <v>0</v>
      </c>
      <c r="BF63" s="187">
        <f t="shared" si="33"/>
        <v>0</v>
      </c>
      <c r="BG63" s="187">
        <f t="shared" si="35"/>
        <v>0</v>
      </c>
      <c r="BH63" s="187">
        <f t="shared" si="37"/>
        <v>0</v>
      </c>
      <c r="BI63" s="187">
        <f t="shared" si="39"/>
        <v>0</v>
      </c>
      <c r="BJ63" s="187">
        <f t="shared" si="41"/>
        <v>0</v>
      </c>
      <c r="BK63" s="187">
        <f t="shared" si="43"/>
        <v>0</v>
      </c>
      <c r="BL63" s="187">
        <f t="shared" si="45"/>
        <v>0</v>
      </c>
      <c r="BM63" s="187">
        <f t="shared" ref="BM63:BM72" si="47">SUM(G43:G63)</f>
        <v>0</v>
      </c>
      <c r="BN63" s="187">
        <f>SUM($G$43:G63)</f>
        <v>0</v>
      </c>
      <c r="BO63" s="187">
        <f>SUM($G$43:G63)</f>
        <v>0</v>
      </c>
      <c r="BP63" s="187">
        <f>SUM($G$43:G63)</f>
        <v>0</v>
      </c>
      <c r="BQ63" s="187">
        <f>SUM($G$43:G63)</f>
        <v>0</v>
      </c>
      <c r="BR63" s="187">
        <f>SUM($G$43:G63)</f>
        <v>0</v>
      </c>
      <c r="BS63" s="187">
        <f>SUM($G$43:G63)</f>
        <v>0</v>
      </c>
      <c r="BT63" s="187">
        <f>SUM($G$43:G63)</f>
        <v>0</v>
      </c>
      <c r="BU63" s="187">
        <f>SUM($G$43:G63)</f>
        <v>0</v>
      </c>
      <c r="BV63" s="187">
        <f>SUM($G$43:G63)</f>
        <v>0</v>
      </c>
    </row>
    <row r="64" spans="1:74" ht="13" hidden="1" x14ac:dyDescent="0.3">
      <c r="A64" s="105" t="s">
        <v>276</v>
      </c>
      <c r="B64" s="105" t="s">
        <v>276</v>
      </c>
      <c r="C64" s="18"/>
      <c r="D64" s="1">
        <v>22</v>
      </c>
      <c r="E64" s="18" t="e">
        <f t="shared" si="7"/>
        <v>#REF!</v>
      </c>
      <c r="F64" s="187">
        <f>('Input Dritt Anwendung'!L40*'Annahmen u Setzungen Anwendung'!$D$128)/'Annahmen u Setzungen Anwendung'!$D$140</f>
        <v>0</v>
      </c>
      <c r="G64" s="1">
        <f>('Input Dritt Anwendung'!L40*'Annahmen u Setzungen Anwendung'!$D$128)/'Annahmen u Setzungen Anwendung'!$D$152</f>
        <v>0</v>
      </c>
      <c r="H64" s="90"/>
      <c r="I64" s="18">
        <v>22</v>
      </c>
      <c r="J64" s="18"/>
      <c r="K64" s="18">
        <f t="shared" si="3"/>
        <v>0</v>
      </c>
      <c r="L64" s="18">
        <f t="shared" si="4"/>
        <v>0</v>
      </c>
      <c r="M64" s="18"/>
      <c r="N64" s="187">
        <f t="shared" si="5"/>
        <v>0</v>
      </c>
      <c r="O64" s="187">
        <f t="shared" si="8"/>
        <v>0</v>
      </c>
      <c r="P64" s="187">
        <f t="shared" si="10"/>
        <v>0</v>
      </c>
      <c r="Q64" s="187">
        <f t="shared" si="11"/>
        <v>0</v>
      </c>
      <c r="R64" s="187">
        <f t="shared" si="14"/>
        <v>0</v>
      </c>
      <c r="S64" s="187">
        <f t="shared" si="16"/>
        <v>0</v>
      </c>
      <c r="T64" s="187">
        <f t="shared" si="18"/>
        <v>0</v>
      </c>
      <c r="U64" s="187">
        <f t="shared" si="20"/>
        <v>0</v>
      </c>
      <c r="V64" s="187">
        <f t="shared" si="22"/>
        <v>0</v>
      </c>
      <c r="W64" s="187">
        <f t="shared" si="24"/>
        <v>0</v>
      </c>
      <c r="X64" s="187">
        <f t="shared" si="26"/>
        <v>0</v>
      </c>
      <c r="Y64" s="187">
        <f t="shared" si="28"/>
        <v>0</v>
      </c>
      <c r="Z64" s="187">
        <f t="shared" si="30"/>
        <v>0</v>
      </c>
      <c r="AA64" s="187">
        <f t="shared" si="32"/>
        <v>0</v>
      </c>
      <c r="AB64" s="187">
        <f t="shared" si="34"/>
        <v>0</v>
      </c>
      <c r="AC64" s="187">
        <f t="shared" si="36"/>
        <v>0</v>
      </c>
      <c r="AD64" s="187">
        <f t="shared" si="38"/>
        <v>0</v>
      </c>
      <c r="AE64" s="187">
        <f t="shared" si="40"/>
        <v>0</v>
      </c>
      <c r="AF64" s="187">
        <f t="shared" si="42"/>
        <v>0</v>
      </c>
      <c r="AG64" s="187">
        <f t="shared" si="44"/>
        <v>0</v>
      </c>
      <c r="AH64" s="187">
        <f t="shared" si="46"/>
        <v>0</v>
      </c>
      <c r="AI64" s="187">
        <f t="shared" ref="AI64:AI72" si="48">SUM(F43:F64)</f>
        <v>0</v>
      </c>
      <c r="AJ64" s="187">
        <f>SUM($F$43:F64)</f>
        <v>0</v>
      </c>
      <c r="AK64" s="187">
        <f>SUM($F$43:F64)</f>
        <v>0</v>
      </c>
      <c r="AL64" s="187">
        <f>SUM($F$43:F64)</f>
        <v>0</v>
      </c>
      <c r="AM64" s="187">
        <f>SUM($F$43:F64)</f>
        <v>0</v>
      </c>
      <c r="AN64" s="187">
        <f>SUM($F$43:F64)</f>
        <v>0</v>
      </c>
      <c r="AO64" s="187">
        <f>SUM($F$43:F64)</f>
        <v>0</v>
      </c>
      <c r="AP64" s="187">
        <f>SUM($F$43:F64)</f>
        <v>0</v>
      </c>
      <c r="AQ64" s="187">
        <f>SUM($F$43:F64)</f>
        <v>0</v>
      </c>
      <c r="AS64" s="187">
        <f t="shared" si="6"/>
        <v>0</v>
      </c>
      <c r="AT64" s="187">
        <f t="shared" si="9"/>
        <v>0</v>
      </c>
      <c r="AU64" s="187">
        <f t="shared" si="12"/>
        <v>0</v>
      </c>
      <c r="AV64" s="187">
        <f t="shared" si="13"/>
        <v>0</v>
      </c>
      <c r="AW64" s="187">
        <f t="shared" si="15"/>
        <v>0</v>
      </c>
      <c r="AX64" s="187">
        <f t="shared" si="17"/>
        <v>0</v>
      </c>
      <c r="AY64" s="187">
        <f t="shared" si="19"/>
        <v>0</v>
      </c>
      <c r="AZ64" s="187">
        <f t="shared" si="21"/>
        <v>0</v>
      </c>
      <c r="BA64" s="187">
        <f t="shared" si="23"/>
        <v>0</v>
      </c>
      <c r="BB64" s="187">
        <f t="shared" si="25"/>
        <v>0</v>
      </c>
      <c r="BC64" s="187">
        <f t="shared" si="27"/>
        <v>0</v>
      </c>
      <c r="BD64" s="187">
        <f t="shared" si="29"/>
        <v>0</v>
      </c>
      <c r="BE64" s="187">
        <f t="shared" si="31"/>
        <v>0</v>
      </c>
      <c r="BF64" s="187">
        <f t="shared" si="33"/>
        <v>0</v>
      </c>
      <c r="BG64" s="187">
        <f t="shared" si="35"/>
        <v>0</v>
      </c>
      <c r="BH64" s="187">
        <f t="shared" si="37"/>
        <v>0</v>
      </c>
      <c r="BI64" s="187">
        <f t="shared" si="39"/>
        <v>0</v>
      </c>
      <c r="BJ64" s="187">
        <f t="shared" si="41"/>
        <v>0</v>
      </c>
      <c r="BK64" s="187">
        <f t="shared" si="43"/>
        <v>0</v>
      </c>
      <c r="BL64" s="187">
        <f t="shared" si="45"/>
        <v>0</v>
      </c>
      <c r="BM64" s="187">
        <f t="shared" si="47"/>
        <v>0</v>
      </c>
      <c r="BN64" s="187">
        <f t="shared" ref="BN64:BN72" si="49">SUM(G43:G64)</f>
        <v>0</v>
      </c>
      <c r="BO64" s="187">
        <f>SUM($G$43:G64)</f>
        <v>0</v>
      </c>
      <c r="BP64" s="187">
        <f>SUM($G$43:G64)</f>
        <v>0</v>
      </c>
      <c r="BQ64" s="187">
        <f>SUM($G$43:G64)</f>
        <v>0</v>
      </c>
      <c r="BR64" s="187">
        <f>SUM($G$43:G64)</f>
        <v>0</v>
      </c>
      <c r="BS64" s="187">
        <f>SUM($G$43:G64)</f>
        <v>0</v>
      </c>
      <c r="BT64" s="187">
        <f>SUM($G$43:G64)</f>
        <v>0</v>
      </c>
      <c r="BU64" s="187">
        <f>SUM($G$43:G64)</f>
        <v>0</v>
      </c>
      <c r="BV64" s="187">
        <f>SUM($G$43:G64)</f>
        <v>0</v>
      </c>
    </row>
    <row r="65" spans="1:74" ht="13" hidden="1" x14ac:dyDescent="0.3">
      <c r="A65" s="105" t="s">
        <v>276</v>
      </c>
      <c r="B65" s="105" t="s">
        <v>276</v>
      </c>
      <c r="C65" s="18"/>
      <c r="D65" s="1">
        <v>23</v>
      </c>
      <c r="E65" s="18" t="e">
        <f t="shared" si="7"/>
        <v>#REF!</v>
      </c>
      <c r="F65" s="187">
        <f>('Input Dritt Anwendung'!L41*'Annahmen u Setzungen Anwendung'!$D$128)/'Annahmen u Setzungen Anwendung'!$D$140</f>
        <v>0</v>
      </c>
      <c r="G65" s="1">
        <f>('Input Dritt Anwendung'!L41*'Annahmen u Setzungen Anwendung'!$D$128)/'Annahmen u Setzungen Anwendung'!$D$152</f>
        <v>0</v>
      </c>
      <c r="H65" s="90"/>
      <c r="I65" s="18">
        <v>23</v>
      </c>
      <c r="J65" s="18"/>
      <c r="K65" s="18">
        <f t="shared" si="3"/>
        <v>0</v>
      </c>
      <c r="L65" s="18">
        <f t="shared" si="4"/>
        <v>0</v>
      </c>
      <c r="M65" s="18"/>
      <c r="N65" s="187">
        <f t="shared" si="5"/>
        <v>0</v>
      </c>
      <c r="O65" s="187">
        <f t="shared" si="8"/>
        <v>0</v>
      </c>
      <c r="P65" s="187">
        <f t="shared" si="10"/>
        <v>0</v>
      </c>
      <c r="Q65" s="187">
        <f t="shared" si="11"/>
        <v>0</v>
      </c>
      <c r="R65" s="187">
        <f t="shared" si="14"/>
        <v>0</v>
      </c>
      <c r="S65" s="187">
        <f t="shared" si="16"/>
        <v>0</v>
      </c>
      <c r="T65" s="187">
        <f t="shared" si="18"/>
        <v>0</v>
      </c>
      <c r="U65" s="187">
        <f t="shared" si="20"/>
        <v>0</v>
      </c>
      <c r="V65" s="187">
        <f t="shared" si="22"/>
        <v>0</v>
      </c>
      <c r="W65" s="187">
        <f t="shared" si="24"/>
        <v>0</v>
      </c>
      <c r="X65" s="187">
        <f t="shared" si="26"/>
        <v>0</v>
      </c>
      <c r="Y65" s="187">
        <f t="shared" si="28"/>
        <v>0</v>
      </c>
      <c r="Z65" s="187">
        <f t="shared" si="30"/>
        <v>0</v>
      </c>
      <c r="AA65" s="187">
        <f t="shared" si="32"/>
        <v>0</v>
      </c>
      <c r="AB65" s="187">
        <f t="shared" si="34"/>
        <v>0</v>
      </c>
      <c r="AC65" s="187">
        <f t="shared" si="36"/>
        <v>0</v>
      </c>
      <c r="AD65" s="187">
        <f t="shared" si="38"/>
        <v>0</v>
      </c>
      <c r="AE65" s="187">
        <f t="shared" si="40"/>
        <v>0</v>
      </c>
      <c r="AF65" s="187">
        <f t="shared" si="42"/>
        <v>0</v>
      </c>
      <c r="AG65" s="187">
        <f t="shared" si="44"/>
        <v>0</v>
      </c>
      <c r="AH65" s="187">
        <f t="shared" si="46"/>
        <v>0</v>
      </c>
      <c r="AI65" s="187">
        <f t="shared" si="48"/>
        <v>0</v>
      </c>
      <c r="AJ65" s="187">
        <f t="shared" ref="AJ65:AJ72" si="50">SUM(F43:F65)</f>
        <v>0</v>
      </c>
      <c r="AK65" s="187">
        <f>SUM($F$43:F65)</f>
        <v>0</v>
      </c>
      <c r="AL65" s="187">
        <f>SUM($F$43:F65)</f>
        <v>0</v>
      </c>
      <c r="AM65" s="187">
        <f>SUM($F$43:F65)</f>
        <v>0</v>
      </c>
      <c r="AN65" s="187">
        <f>SUM($F$43:F65)</f>
        <v>0</v>
      </c>
      <c r="AO65" s="187">
        <f>SUM($F$43:F65)</f>
        <v>0</v>
      </c>
      <c r="AP65" s="187">
        <f>SUM($F$43:F65)</f>
        <v>0</v>
      </c>
      <c r="AQ65" s="187">
        <f>SUM($F$43:F65)</f>
        <v>0</v>
      </c>
      <c r="AS65" s="187">
        <f t="shared" si="6"/>
        <v>0</v>
      </c>
      <c r="AT65" s="187">
        <f t="shared" si="9"/>
        <v>0</v>
      </c>
      <c r="AU65" s="187">
        <f t="shared" si="12"/>
        <v>0</v>
      </c>
      <c r="AV65" s="187">
        <f t="shared" si="13"/>
        <v>0</v>
      </c>
      <c r="AW65" s="187">
        <f t="shared" si="15"/>
        <v>0</v>
      </c>
      <c r="AX65" s="187">
        <f t="shared" si="17"/>
        <v>0</v>
      </c>
      <c r="AY65" s="187">
        <f t="shared" si="19"/>
        <v>0</v>
      </c>
      <c r="AZ65" s="187">
        <f t="shared" si="21"/>
        <v>0</v>
      </c>
      <c r="BA65" s="187">
        <f t="shared" si="23"/>
        <v>0</v>
      </c>
      <c r="BB65" s="187">
        <f t="shared" si="25"/>
        <v>0</v>
      </c>
      <c r="BC65" s="187">
        <f t="shared" si="27"/>
        <v>0</v>
      </c>
      <c r="BD65" s="187">
        <f t="shared" si="29"/>
        <v>0</v>
      </c>
      <c r="BE65" s="187">
        <f t="shared" si="31"/>
        <v>0</v>
      </c>
      <c r="BF65" s="187">
        <f t="shared" si="33"/>
        <v>0</v>
      </c>
      <c r="BG65" s="187">
        <f t="shared" si="35"/>
        <v>0</v>
      </c>
      <c r="BH65" s="187">
        <f t="shared" si="37"/>
        <v>0</v>
      </c>
      <c r="BI65" s="187">
        <f t="shared" si="39"/>
        <v>0</v>
      </c>
      <c r="BJ65" s="187">
        <f t="shared" si="41"/>
        <v>0</v>
      </c>
      <c r="BK65" s="187">
        <f t="shared" si="43"/>
        <v>0</v>
      </c>
      <c r="BL65" s="187">
        <f t="shared" si="45"/>
        <v>0</v>
      </c>
      <c r="BM65" s="187">
        <f t="shared" si="47"/>
        <v>0</v>
      </c>
      <c r="BN65" s="187">
        <f t="shared" si="49"/>
        <v>0</v>
      </c>
      <c r="BO65" s="187">
        <f t="shared" ref="BO65:BO72" si="51">SUM(G43:G65)</f>
        <v>0</v>
      </c>
      <c r="BP65" s="187">
        <f>SUM($G$43:G65)</f>
        <v>0</v>
      </c>
      <c r="BQ65" s="187">
        <f>SUM($G$43:G65)</f>
        <v>0</v>
      </c>
      <c r="BR65" s="187">
        <f>SUM($G$43:G65)</f>
        <v>0</v>
      </c>
      <c r="BS65" s="187">
        <f>SUM($G$43:G65)</f>
        <v>0</v>
      </c>
      <c r="BT65" s="187">
        <f>SUM($G$43:G65)</f>
        <v>0</v>
      </c>
      <c r="BU65" s="187">
        <f>SUM($G$43:G65)</f>
        <v>0</v>
      </c>
      <c r="BV65" s="187">
        <f>SUM($G$43:G65)</f>
        <v>0</v>
      </c>
    </row>
    <row r="66" spans="1:74" ht="13" hidden="1" x14ac:dyDescent="0.3">
      <c r="A66" s="105" t="s">
        <v>276</v>
      </c>
      <c r="B66" s="105" t="s">
        <v>276</v>
      </c>
      <c r="C66" s="18"/>
      <c r="D66" s="1">
        <v>24</v>
      </c>
      <c r="E66" s="18" t="e">
        <f t="shared" si="7"/>
        <v>#REF!</v>
      </c>
      <c r="F66" s="187">
        <f>('Input Dritt Anwendung'!L42*'Annahmen u Setzungen Anwendung'!$D$128)/'Annahmen u Setzungen Anwendung'!$D$140</f>
        <v>0</v>
      </c>
      <c r="G66" s="1">
        <f>('Input Dritt Anwendung'!L42*'Annahmen u Setzungen Anwendung'!$D$128)/'Annahmen u Setzungen Anwendung'!$D$152</f>
        <v>0</v>
      </c>
      <c r="H66" s="90"/>
      <c r="I66" s="18">
        <v>24</v>
      </c>
      <c r="J66" s="18"/>
      <c r="K66" s="18">
        <f t="shared" si="3"/>
        <v>0</v>
      </c>
      <c r="L66" s="18">
        <f t="shared" si="4"/>
        <v>0</v>
      </c>
      <c r="M66" s="18"/>
      <c r="N66" s="187">
        <f t="shared" si="5"/>
        <v>0</v>
      </c>
      <c r="O66" s="187">
        <f t="shared" si="8"/>
        <v>0</v>
      </c>
      <c r="P66" s="187">
        <f t="shared" si="10"/>
        <v>0</v>
      </c>
      <c r="Q66" s="187">
        <f t="shared" si="11"/>
        <v>0</v>
      </c>
      <c r="R66" s="187">
        <f t="shared" si="14"/>
        <v>0</v>
      </c>
      <c r="S66" s="187">
        <f t="shared" si="16"/>
        <v>0</v>
      </c>
      <c r="T66" s="187">
        <f t="shared" si="18"/>
        <v>0</v>
      </c>
      <c r="U66" s="187">
        <f t="shared" si="20"/>
        <v>0</v>
      </c>
      <c r="V66" s="187">
        <f t="shared" si="22"/>
        <v>0</v>
      </c>
      <c r="W66" s="187">
        <f t="shared" si="24"/>
        <v>0</v>
      </c>
      <c r="X66" s="187">
        <f t="shared" si="26"/>
        <v>0</v>
      </c>
      <c r="Y66" s="187">
        <f t="shared" si="28"/>
        <v>0</v>
      </c>
      <c r="Z66" s="187">
        <f t="shared" si="30"/>
        <v>0</v>
      </c>
      <c r="AA66" s="187">
        <f t="shared" si="32"/>
        <v>0</v>
      </c>
      <c r="AB66" s="187">
        <f t="shared" si="34"/>
        <v>0</v>
      </c>
      <c r="AC66" s="187">
        <f t="shared" si="36"/>
        <v>0</v>
      </c>
      <c r="AD66" s="187">
        <f t="shared" si="38"/>
        <v>0</v>
      </c>
      <c r="AE66" s="187">
        <f t="shared" si="40"/>
        <v>0</v>
      </c>
      <c r="AF66" s="187">
        <f t="shared" si="42"/>
        <v>0</v>
      </c>
      <c r="AG66" s="187">
        <f t="shared" si="44"/>
        <v>0</v>
      </c>
      <c r="AH66" s="187">
        <f t="shared" si="46"/>
        <v>0</v>
      </c>
      <c r="AI66" s="187">
        <f t="shared" si="48"/>
        <v>0</v>
      </c>
      <c r="AJ66" s="187">
        <f t="shared" si="50"/>
        <v>0</v>
      </c>
      <c r="AK66" s="187">
        <f t="shared" ref="AK66:AK72" si="52">SUM(F43:F66)</f>
        <v>0</v>
      </c>
      <c r="AL66" s="187">
        <f>SUM($F$43:F66)</f>
        <v>0</v>
      </c>
      <c r="AM66" s="187">
        <f>SUM($F$43:F66)</f>
        <v>0</v>
      </c>
      <c r="AN66" s="187">
        <f>SUM($F$43:F66)</f>
        <v>0</v>
      </c>
      <c r="AO66" s="187">
        <f>SUM($F$43:F66)</f>
        <v>0</v>
      </c>
      <c r="AP66" s="187">
        <f>SUM($F$43:F66)</f>
        <v>0</v>
      </c>
      <c r="AQ66" s="187">
        <f>SUM($F$43:F66)</f>
        <v>0</v>
      </c>
      <c r="AS66" s="187">
        <f t="shared" si="6"/>
        <v>0</v>
      </c>
      <c r="AT66" s="187">
        <f t="shared" si="9"/>
        <v>0</v>
      </c>
      <c r="AU66" s="187">
        <f t="shared" si="12"/>
        <v>0</v>
      </c>
      <c r="AV66" s="187">
        <f t="shared" si="13"/>
        <v>0</v>
      </c>
      <c r="AW66" s="187">
        <f t="shared" si="15"/>
        <v>0</v>
      </c>
      <c r="AX66" s="187">
        <f t="shared" si="17"/>
        <v>0</v>
      </c>
      <c r="AY66" s="187">
        <f t="shared" si="19"/>
        <v>0</v>
      </c>
      <c r="AZ66" s="187">
        <f t="shared" si="21"/>
        <v>0</v>
      </c>
      <c r="BA66" s="187">
        <f t="shared" si="23"/>
        <v>0</v>
      </c>
      <c r="BB66" s="187">
        <f t="shared" si="25"/>
        <v>0</v>
      </c>
      <c r="BC66" s="187">
        <f t="shared" si="27"/>
        <v>0</v>
      </c>
      <c r="BD66" s="187">
        <f t="shared" si="29"/>
        <v>0</v>
      </c>
      <c r="BE66" s="187">
        <f t="shared" si="31"/>
        <v>0</v>
      </c>
      <c r="BF66" s="187">
        <f t="shared" si="33"/>
        <v>0</v>
      </c>
      <c r="BG66" s="187">
        <f t="shared" si="35"/>
        <v>0</v>
      </c>
      <c r="BH66" s="187">
        <f t="shared" si="37"/>
        <v>0</v>
      </c>
      <c r="BI66" s="187">
        <f t="shared" si="39"/>
        <v>0</v>
      </c>
      <c r="BJ66" s="187">
        <f t="shared" si="41"/>
        <v>0</v>
      </c>
      <c r="BK66" s="187">
        <f t="shared" si="43"/>
        <v>0</v>
      </c>
      <c r="BL66" s="187">
        <f t="shared" si="45"/>
        <v>0</v>
      </c>
      <c r="BM66" s="187">
        <f t="shared" si="47"/>
        <v>0</v>
      </c>
      <c r="BN66" s="187">
        <f t="shared" si="49"/>
        <v>0</v>
      </c>
      <c r="BO66" s="187">
        <f t="shared" si="51"/>
        <v>0</v>
      </c>
      <c r="BP66" s="187">
        <f t="shared" ref="BP66:BP72" si="53">SUM(G43:G66)</f>
        <v>0</v>
      </c>
      <c r="BQ66" s="187">
        <f>SUM($G$43:G66)</f>
        <v>0</v>
      </c>
      <c r="BR66" s="187">
        <f>SUM($G$43:G66)</f>
        <v>0</v>
      </c>
      <c r="BS66" s="187">
        <f>SUM($G$43:G66)</f>
        <v>0</v>
      </c>
      <c r="BT66" s="187">
        <f>SUM($G$43:G66)</f>
        <v>0</v>
      </c>
      <c r="BU66" s="187">
        <f>SUM($G$43:G66)</f>
        <v>0</v>
      </c>
      <c r="BV66" s="187">
        <f>SUM($G$43:G66)</f>
        <v>0</v>
      </c>
    </row>
    <row r="67" spans="1:74" ht="13" hidden="1" x14ac:dyDescent="0.3">
      <c r="A67" s="105" t="s">
        <v>276</v>
      </c>
      <c r="B67" s="105" t="s">
        <v>276</v>
      </c>
      <c r="C67" s="18"/>
      <c r="D67" s="1">
        <v>25</v>
      </c>
      <c r="E67" s="18" t="e">
        <f t="shared" si="7"/>
        <v>#REF!</v>
      </c>
      <c r="F67" s="187">
        <f>('Input Dritt Anwendung'!L43*'Annahmen u Setzungen Anwendung'!$D$128)/'Annahmen u Setzungen Anwendung'!$D$140</f>
        <v>0</v>
      </c>
      <c r="G67" s="1">
        <f>('Input Dritt Anwendung'!L43*'Annahmen u Setzungen Anwendung'!$D$128)/'Annahmen u Setzungen Anwendung'!$D$152</f>
        <v>0</v>
      </c>
      <c r="H67" s="90"/>
      <c r="I67" s="18">
        <v>25</v>
      </c>
      <c r="J67" s="18"/>
      <c r="K67" s="18">
        <f t="shared" si="3"/>
        <v>0</v>
      </c>
      <c r="L67" s="18">
        <f t="shared" si="4"/>
        <v>0</v>
      </c>
      <c r="M67" s="18"/>
      <c r="N67" s="187">
        <f t="shared" si="5"/>
        <v>0</v>
      </c>
      <c r="O67" s="187">
        <f t="shared" si="8"/>
        <v>0</v>
      </c>
      <c r="P67" s="187">
        <f t="shared" si="10"/>
        <v>0</v>
      </c>
      <c r="Q67" s="187">
        <f t="shared" si="11"/>
        <v>0</v>
      </c>
      <c r="R67" s="187">
        <f t="shared" si="14"/>
        <v>0</v>
      </c>
      <c r="S67" s="187">
        <f t="shared" si="16"/>
        <v>0</v>
      </c>
      <c r="T67" s="187">
        <f t="shared" si="18"/>
        <v>0</v>
      </c>
      <c r="U67" s="187">
        <f t="shared" si="20"/>
        <v>0</v>
      </c>
      <c r="V67" s="187">
        <f t="shared" si="22"/>
        <v>0</v>
      </c>
      <c r="W67" s="187">
        <f t="shared" si="24"/>
        <v>0</v>
      </c>
      <c r="X67" s="187">
        <f t="shared" si="26"/>
        <v>0</v>
      </c>
      <c r="Y67" s="187">
        <f t="shared" si="28"/>
        <v>0</v>
      </c>
      <c r="Z67" s="187">
        <f t="shared" si="30"/>
        <v>0</v>
      </c>
      <c r="AA67" s="187">
        <f t="shared" si="32"/>
        <v>0</v>
      </c>
      <c r="AB67" s="187">
        <f t="shared" si="34"/>
        <v>0</v>
      </c>
      <c r="AC67" s="187">
        <f t="shared" si="36"/>
        <v>0</v>
      </c>
      <c r="AD67" s="187">
        <f t="shared" si="38"/>
        <v>0</v>
      </c>
      <c r="AE67" s="187">
        <f t="shared" si="40"/>
        <v>0</v>
      </c>
      <c r="AF67" s="187">
        <f t="shared" si="42"/>
        <v>0</v>
      </c>
      <c r="AG67" s="187">
        <f t="shared" si="44"/>
        <v>0</v>
      </c>
      <c r="AH67" s="187">
        <f t="shared" si="46"/>
        <v>0</v>
      </c>
      <c r="AI67" s="187">
        <f t="shared" si="48"/>
        <v>0</v>
      </c>
      <c r="AJ67" s="187">
        <f t="shared" si="50"/>
        <v>0</v>
      </c>
      <c r="AK67" s="187">
        <f t="shared" si="52"/>
        <v>0</v>
      </c>
      <c r="AL67" s="187">
        <f t="shared" ref="AL67:AL72" si="54">SUM(F43:F67)</f>
        <v>0</v>
      </c>
      <c r="AM67" s="187">
        <f>SUM($F$43:F67)</f>
        <v>0</v>
      </c>
      <c r="AN67" s="187">
        <f>SUM($F$43:F67)</f>
        <v>0</v>
      </c>
      <c r="AO67" s="187">
        <f>SUM($F$43:F67)</f>
        <v>0</v>
      </c>
      <c r="AP67" s="187">
        <f>SUM($F$43:F67)</f>
        <v>0</v>
      </c>
      <c r="AQ67" s="187">
        <f>SUM($F$43:F67)</f>
        <v>0</v>
      </c>
      <c r="AS67" s="187">
        <f t="shared" si="6"/>
        <v>0</v>
      </c>
      <c r="AT67" s="187">
        <f t="shared" si="9"/>
        <v>0</v>
      </c>
      <c r="AU67" s="187">
        <f t="shared" si="12"/>
        <v>0</v>
      </c>
      <c r="AV67" s="187">
        <f t="shared" si="13"/>
        <v>0</v>
      </c>
      <c r="AW67" s="187">
        <f t="shared" si="15"/>
        <v>0</v>
      </c>
      <c r="AX67" s="187">
        <f t="shared" si="17"/>
        <v>0</v>
      </c>
      <c r="AY67" s="187">
        <f t="shared" si="19"/>
        <v>0</v>
      </c>
      <c r="AZ67" s="187">
        <f t="shared" si="21"/>
        <v>0</v>
      </c>
      <c r="BA67" s="187">
        <f t="shared" si="23"/>
        <v>0</v>
      </c>
      <c r="BB67" s="187">
        <f t="shared" si="25"/>
        <v>0</v>
      </c>
      <c r="BC67" s="187">
        <f t="shared" si="27"/>
        <v>0</v>
      </c>
      <c r="BD67" s="187">
        <f t="shared" si="29"/>
        <v>0</v>
      </c>
      <c r="BE67" s="187">
        <f t="shared" si="31"/>
        <v>0</v>
      </c>
      <c r="BF67" s="187">
        <f t="shared" si="33"/>
        <v>0</v>
      </c>
      <c r="BG67" s="187">
        <f t="shared" si="35"/>
        <v>0</v>
      </c>
      <c r="BH67" s="187">
        <f t="shared" si="37"/>
        <v>0</v>
      </c>
      <c r="BI67" s="187">
        <f t="shared" si="39"/>
        <v>0</v>
      </c>
      <c r="BJ67" s="187">
        <f t="shared" si="41"/>
        <v>0</v>
      </c>
      <c r="BK67" s="187">
        <f t="shared" si="43"/>
        <v>0</v>
      </c>
      <c r="BL67" s="187">
        <f t="shared" si="45"/>
        <v>0</v>
      </c>
      <c r="BM67" s="187">
        <f t="shared" si="47"/>
        <v>0</v>
      </c>
      <c r="BN67" s="187">
        <f t="shared" si="49"/>
        <v>0</v>
      </c>
      <c r="BO67" s="187">
        <f t="shared" si="51"/>
        <v>0</v>
      </c>
      <c r="BP67" s="187">
        <f t="shared" si="53"/>
        <v>0</v>
      </c>
      <c r="BQ67" s="187">
        <f t="shared" ref="BQ67:BQ72" si="55">SUM(G43:G67)</f>
        <v>0</v>
      </c>
      <c r="BR67" s="187">
        <f>SUM($G$43:G67)</f>
        <v>0</v>
      </c>
      <c r="BS67" s="187">
        <f>SUM($G$43:G67)</f>
        <v>0</v>
      </c>
      <c r="BT67" s="187">
        <f>SUM($G$43:G67)</f>
        <v>0</v>
      </c>
      <c r="BU67" s="187">
        <f>SUM($G$43:G67)</f>
        <v>0</v>
      </c>
      <c r="BV67" s="187">
        <f>SUM($G$43:G67)</f>
        <v>0</v>
      </c>
    </row>
    <row r="68" spans="1:74" ht="13" hidden="1" x14ac:dyDescent="0.3">
      <c r="A68" s="105" t="s">
        <v>276</v>
      </c>
      <c r="B68" s="105" t="s">
        <v>276</v>
      </c>
      <c r="C68" s="18"/>
      <c r="D68" s="1">
        <v>26</v>
      </c>
      <c r="E68" s="18" t="e">
        <f t="shared" si="7"/>
        <v>#REF!</v>
      </c>
      <c r="F68" s="187">
        <f>('Input Dritt Anwendung'!L44*'Annahmen u Setzungen Anwendung'!$D$128)/'Annahmen u Setzungen Anwendung'!$D$140</f>
        <v>0</v>
      </c>
      <c r="G68" s="1">
        <f>('Input Dritt Anwendung'!L44*'Annahmen u Setzungen Anwendung'!$D$128)/'Annahmen u Setzungen Anwendung'!$D$152</f>
        <v>0</v>
      </c>
      <c r="H68" s="90"/>
      <c r="I68" s="18">
        <v>26</v>
      </c>
      <c r="J68" s="18"/>
      <c r="K68" s="18">
        <f t="shared" si="3"/>
        <v>0</v>
      </c>
      <c r="L68" s="18">
        <f t="shared" si="4"/>
        <v>0</v>
      </c>
      <c r="M68" s="18"/>
      <c r="N68" s="187">
        <f t="shared" si="5"/>
        <v>0</v>
      </c>
      <c r="O68" s="187">
        <f t="shared" si="8"/>
        <v>0</v>
      </c>
      <c r="P68" s="187">
        <f t="shared" si="10"/>
        <v>0</v>
      </c>
      <c r="Q68" s="187">
        <f t="shared" si="11"/>
        <v>0</v>
      </c>
      <c r="R68" s="187">
        <f t="shared" si="14"/>
        <v>0</v>
      </c>
      <c r="S68" s="187">
        <f t="shared" si="16"/>
        <v>0</v>
      </c>
      <c r="T68" s="187">
        <f t="shared" si="18"/>
        <v>0</v>
      </c>
      <c r="U68" s="187">
        <f t="shared" si="20"/>
        <v>0</v>
      </c>
      <c r="V68" s="187">
        <f t="shared" si="22"/>
        <v>0</v>
      </c>
      <c r="W68" s="187">
        <f t="shared" si="24"/>
        <v>0</v>
      </c>
      <c r="X68" s="187">
        <f t="shared" si="26"/>
        <v>0</v>
      </c>
      <c r="Y68" s="187">
        <f t="shared" si="28"/>
        <v>0</v>
      </c>
      <c r="Z68" s="187">
        <f t="shared" si="30"/>
        <v>0</v>
      </c>
      <c r="AA68" s="187">
        <f t="shared" si="32"/>
        <v>0</v>
      </c>
      <c r="AB68" s="187">
        <f t="shared" si="34"/>
        <v>0</v>
      </c>
      <c r="AC68" s="187">
        <f t="shared" si="36"/>
        <v>0</v>
      </c>
      <c r="AD68" s="187">
        <f t="shared" si="38"/>
        <v>0</v>
      </c>
      <c r="AE68" s="187">
        <f t="shared" si="40"/>
        <v>0</v>
      </c>
      <c r="AF68" s="187">
        <f t="shared" si="42"/>
        <v>0</v>
      </c>
      <c r="AG68" s="187">
        <f t="shared" si="44"/>
        <v>0</v>
      </c>
      <c r="AH68" s="187">
        <f t="shared" si="46"/>
        <v>0</v>
      </c>
      <c r="AI68" s="187">
        <f t="shared" si="48"/>
        <v>0</v>
      </c>
      <c r="AJ68" s="187">
        <f t="shared" si="50"/>
        <v>0</v>
      </c>
      <c r="AK68" s="187">
        <f t="shared" si="52"/>
        <v>0</v>
      </c>
      <c r="AL68" s="187">
        <f t="shared" si="54"/>
        <v>0</v>
      </c>
      <c r="AM68" s="187">
        <f>SUM(F43:F68)</f>
        <v>0</v>
      </c>
      <c r="AN68" s="187">
        <f>SUM($F$43:F68)</f>
        <v>0</v>
      </c>
      <c r="AO68" s="187">
        <f>SUM($F$43:F68)</f>
        <v>0</v>
      </c>
      <c r="AP68" s="187">
        <f>SUM($F$43:F68)</f>
        <v>0</v>
      </c>
      <c r="AQ68" s="187">
        <f>SUM($F$43:F68)</f>
        <v>0</v>
      </c>
      <c r="AS68" s="187">
        <f t="shared" si="6"/>
        <v>0</v>
      </c>
      <c r="AT68" s="187">
        <f t="shared" si="9"/>
        <v>0</v>
      </c>
      <c r="AU68" s="187">
        <f t="shared" si="12"/>
        <v>0</v>
      </c>
      <c r="AV68" s="187">
        <f t="shared" si="13"/>
        <v>0</v>
      </c>
      <c r="AW68" s="187">
        <f t="shared" si="15"/>
        <v>0</v>
      </c>
      <c r="AX68" s="187">
        <f t="shared" si="17"/>
        <v>0</v>
      </c>
      <c r="AY68" s="187">
        <f t="shared" si="19"/>
        <v>0</v>
      </c>
      <c r="AZ68" s="187">
        <f t="shared" si="21"/>
        <v>0</v>
      </c>
      <c r="BA68" s="187">
        <f t="shared" si="23"/>
        <v>0</v>
      </c>
      <c r="BB68" s="187">
        <f t="shared" si="25"/>
        <v>0</v>
      </c>
      <c r="BC68" s="187">
        <f t="shared" si="27"/>
        <v>0</v>
      </c>
      <c r="BD68" s="187">
        <f t="shared" si="29"/>
        <v>0</v>
      </c>
      <c r="BE68" s="187">
        <f t="shared" si="31"/>
        <v>0</v>
      </c>
      <c r="BF68" s="187">
        <f t="shared" si="33"/>
        <v>0</v>
      </c>
      <c r="BG68" s="187">
        <f t="shared" si="35"/>
        <v>0</v>
      </c>
      <c r="BH68" s="187">
        <f t="shared" si="37"/>
        <v>0</v>
      </c>
      <c r="BI68" s="187">
        <f t="shared" si="39"/>
        <v>0</v>
      </c>
      <c r="BJ68" s="187">
        <f t="shared" si="41"/>
        <v>0</v>
      </c>
      <c r="BK68" s="187">
        <f t="shared" si="43"/>
        <v>0</v>
      </c>
      <c r="BL68" s="187">
        <f t="shared" si="45"/>
        <v>0</v>
      </c>
      <c r="BM68" s="187">
        <f t="shared" si="47"/>
        <v>0</v>
      </c>
      <c r="BN68" s="187">
        <f t="shared" si="49"/>
        <v>0</v>
      </c>
      <c r="BO68" s="187">
        <f t="shared" si="51"/>
        <v>0</v>
      </c>
      <c r="BP68" s="187">
        <f t="shared" si="53"/>
        <v>0</v>
      </c>
      <c r="BQ68" s="187">
        <f t="shared" si="55"/>
        <v>0</v>
      </c>
      <c r="BR68" s="187">
        <f>SUM(G43:G68)</f>
        <v>0</v>
      </c>
      <c r="BS68" s="187">
        <f>SUM($G$43:G68)</f>
        <v>0</v>
      </c>
      <c r="BT68" s="187">
        <f>SUM($G$43:G68)</f>
        <v>0</v>
      </c>
      <c r="BU68" s="187">
        <f>SUM($G$43:G68)</f>
        <v>0</v>
      </c>
      <c r="BV68" s="187">
        <f>SUM($G$43:G68)</f>
        <v>0</v>
      </c>
    </row>
    <row r="69" spans="1:74" ht="13" hidden="1" x14ac:dyDescent="0.3">
      <c r="A69" s="105" t="s">
        <v>276</v>
      </c>
      <c r="B69" s="105" t="s">
        <v>276</v>
      </c>
      <c r="C69" s="18"/>
      <c r="D69" s="1">
        <v>27</v>
      </c>
      <c r="E69" s="18" t="e">
        <f t="shared" si="7"/>
        <v>#REF!</v>
      </c>
      <c r="F69" s="187">
        <f>('Input Dritt Anwendung'!L45*'Annahmen u Setzungen Anwendung'!$D$128)/'Annahmen u Setzungen Anwendung'!$D$140</f>
        <v>0</v>
      </c>
      <c r="G69" s="1">
        <f>('Input Dritt Anwendung'!L45*'Annahmen u Setzungen Anwendung'!$D$128)/'Annahmen u Setzungen Anwendung'!$D$152</f>
        <v>0</v>
      </c>
      <c r="H69" s="90"/>
      <c r="I69" s="18">
        <v>27</v>
      </c>
      <c r="J69" s="18"/>
      <c r="K69" s="18">
        <f t="shared" si="3"/>
        <v>0</v>
      </c>
      <c r="L69" s="18">
        <f t="shared" si="4"/>
        <v>0</v>
      </c>
      <c r="M69" s="18"/>
      <c r="N69" s="187">
        <f t="shared" si="5"/>
        <v>0</v>
      </c>
      <c r="O69" s="187">
        <f t="shared" si="8"/>
        <v>0</v>
      </c>
      <c r="P69" s="187">
        <f t="shared" si="10"/>
        <v>0</v>
      </c>
      <c r="Q69" s="187">
        <f t="shared" si="11"/>
        <v>0</v>
      </c>
      <c r="R69" s="187">
        <f t="shared" si="14"/>
        <v>0</v>
      </c>
      <c r="S69" s="187">
        <f t="shared" si="16"/>
        <v>0</v>
      </c>
      <c r="T69" s="187">
        <f t="shared" si="18"/>
        <v>0</v>
      </c>
      <c r="U69" s="187">
        <f t="shared" si="20"/>
        <v>0</v>
      </c>
      <c r="V69" s="187">
        <f t="shared" si="22"/>
        <v>0</v>
      </c>
      <c r="W69" s="187">
        <f t="shared" si="24"/>
        <v>0</v>
      </c>
      <c r="X69" s="187">
        <f t="shared" si="26"/>
        <v>0</v>
      </c>
      <c r="Y69" s="187">
        <f t="shared" si="28"/>
        <v>0</v>
      </c>
      <c r="Z69" s="187">
        <f t="shared" si="30"/>
        <v>0</v>
      </c>
      <c r="AA69" s="187">
        <f t="shared" si="32"/>
        <v>0</v>
      </c>
      <c r="AB69" s="187">
        <f t="shared" si="34"/>
        <v>0</v>
      </c>
      <c r="AC69" s="187">
        <f t="shared" si="36"/>
        <v>0</v>
      </c>
      <c r="AD69" s="187">
        <f t="shared" si="38"/>
        <v>0</v>
      </c>
      <c r="AE69" s="187">
        <f t="shared" si="40"/>
        <v>0</v>
      </c>
      <c r="AF69" s="187">
        <f t="shared" si="42"/>
        <v>0</v>
      </c>
      <c r="AG69" s="187">
        <f t="shared" si="44"/>
        <v>0</v>
      </c>
      <c r="AH69" s="187">
        <f t="shared" si="46"/>
        <v>0</v>
      </c>
      <c r="AI69" s="187">
        <f t="shared" si="48"/>
        <v>0</v>
      </c>
      <c r="AJ69" s="187">
        <f t="shared" si="50"/>
        <v>0</v>
      </c>
      <c r="AK69" s="187">
        <f t="shared" si="52"/>
        <v>0</v>
      </c>
      <c r="AL69" s="187">
        <f t="shared" si="54"/>
        <v>0</v>
      </c>
      <c r="AM69" s="187">
        <f>SUM(F44:F69)</f>
        <v>0</v>
      </c>
      <c r="AN69" s="187">
        <f>SUM(F43:F69)</f>
        <v>0</v>
      </c>
      <c r="AO69" s="187">
        <f>SUM($F$43:F69)</f>
        <v>0</v>
      </c>
      <c r="AP69" s="187">
        <f>SUM($F$43:F69)</f>
        <v>0</v>
      </c>
      <c r="AQ69" s="187">
        <f>SUM($F$43:F69)</f>
        <v>0</v>
      </c>
      <c r="AS69" s="187">
        <f t="shared" si="6"/>
        <v>0</v>
      </c>
      <c r="AT69" s="187">
        <f t="shared" si="9"/>
        <v>0</v>
      </c>
      <c r="AU69" s="187">
        <f t="shared" si="12"/>
        <v>0</v>
      </c>
      <c r="AV69" s="187">
        <f t="shared" si="13"/>
        <v>0</v>
      </c>
      <c r="AW69" s="187">
        <f t="shared" si="15"/>
        <v>0</v>
      </c>
      <c r="AX69" s="187">
        <f t="shared" si="17"/>
        <v>0</v>
      </c>
      <c r="AY69" s="187">
        <f t="shared" si="19"/>
        <v>0</v>
      </c>
      <c r="AZ69" s="187">
        <f t="shared" si="21"/>
        <v>0</v>
      </c>
      <c r="BA69" s="187">
        <f t="shared" si="23"/>
        <v>0</v>
      </c>
      <c r="BB69" s="187">
        <f t="shared" si="25"/>
        <v>0</v>
      </c>
      <c r="BC69" s="187">
        <f t="shared" si="27"/>
        <v>0</v>
      </c>
      <c r="BD69" s="187">
        <f t="shared" si="29"/>
        <v>0</v>
      </c>
      <c r="BE69" s="187">
        <f t="shared" si="31"/>
        <v>0</v>
      </c>
      <c r="BF69" s="187">
        <f t="shared" si="33"/>
        <v>0</v>
      </c>
      <c r="BG69" s="187">
        <f t="shared" si="35"/>
        <v>0</v>
      </c>
      <c r="BH69" s="187">
        <f t="shared" si="37"/>
        <v>0</v>
      </c>
      <c r="BI69" s="187">
        <f t="shared" si="39"/>
        <v>0</v>
      </c>
      <c r="BJ69" s="187">
        <f t="shared" si="41"/>
        <v>0</v>
      </c>
      <c r="BK69" s="187">
        <f t="shared" si="43"/>
        <v>0</v>
      </c>
      <c r="BL69" s="187">
        <f t="shared" si="45"/>
        <v>0</v>
      </c>
      <c r="BM69" s="187">
        <f t="shared" si="47"/>
        <v>0</v>
      </c>
      <c r="BN69" s="187">
        <f t="shared" si="49"/>
        <v>0</v>
      </c>
      <c r="BO69" s="187">
        <f t="shared" si="51"/>
        <v>0</v>
      </c>
      <c r="BP69" s="187">
        <f t="shared" si="53"/>
        <v>0</v>
      </c>
      <c r="BQ69" s="187">
        <f t="shared" si="55"/>
        <v>0</v>
      </c>
      <c r="BR69" s="187">
        <f>SUM(G44:G69)</f>
        <v>0</v>
      </c>
      <c r="BS69" s="187">
        <f>SUM(G43:G69)</f>
        <v>0</v>
      </c>
      <c r="BT69" s="187">
        <f>SUM($G$43:G69)</f>
        <v>0</v>
      </c>
      <c r="BU69" s="187">
        <f>SUM($G$43:G69)</f>
        <v>0</v>
      </c>
      <c r="BV69" s="187">
        <f>SUM($G$43:G69)</f>
        <v>0</v>
      </c>
    </row>
    <row r="70" spans="1:74" ht="13" hidden="1" x14ac:dyDescent="0.3">
      <c r="A70" s="105" t="s">
        <v>276</v>
      </c>
      <c r="B70" s="105" t="s">
        <v>276</v>
      </c>
      <c r="C70" s="18"/>
      <c r="D70" s="1">
        <v>28</v>
      </c>
      <c r="E70" s="18" t="e">
        <f t="shared" si="7"/>
        <v>#REF!</v>
      </c>
      <c r="F70" s="187">
        <f>('Input Dritt Anwendung'!L46*'Annahmen u Setzungen Anwendung'!$D$128)/'Annahmen u Setzungen Anwendung'!$D$140</f>
        <v>0</v>
      </c>
      <c r="G70" s="1">
        <f>('Input Dritt Anwendung'!L46*'Annahmen u Setzungen Anwendung'!$D$128)/'Annahmen u Setzungen Anwendung'!$D$152</f>
        <v>0</v>
      </c>
      <c r="H70" s="90"/>
      <c r="I70" s="18">
        <v>28</v>
      </c>
      <c r="J70" s="18"/>
      <c r="K70" s="18">
        <f t="shared" si="3"/>
        <v>0</v>
      </c>
      <c r="L70" s="18">
        <f t="shared" si="4"/>
        <v>0</v>
      </c>
      <c r="M70" s="18"/>
      <c r="N70" s="187">
        <f t="shared" si="5"/>
        <v>0</v>
      </c>
      <c r="O70" s="187">
        <f t="shared" si="8"/>
        <v>0</v>
      </c>
      <c r="P70" s="187">
        <f t="shared" si="10"/>
        <v>0</v>
      </c>
      <c r="Q70" s="187">
        <f t="shared" si="11"/>
        <v>0</v>
      </c>
      <c r="R70" s="187">
        <f t="shared" si="14"/>
        <v>0</v>
      </c>
      <c r="S70" s="187">
        <f t="shared" si="16"/>
        <v>0</v>
      </c>
      <c r="T70" s="187">
        <f t="shared" si="18"/>
        <v>0</v>
      </c>
      <c r="U70" s="187">
        <f t="shared" si="20"/>
        <v>0</v>
      </c>
      <c r="V70" s="187">
        <f t="shared" si="22"/>
        <v>0</v>
      </c>
      <c r="W70" s="187">
        <f t="shared" si="24"/>
        <v>0</v>
      </c>
      <c r="X70" s="187">
        <f t="shared" si="26"/>
        <v>0</v>
      </c>
      <c r="Y70" s="187">
        <f t="shared" si="28"/>
        <v>0</v>
      </c>
      <c r="Z70" s="187">
        <f t="shared" si="30"/>
        <v>0</v>
      </c>
      <c r="AA70" s="187">
        <f t="shared" si="32"/>
        <v>0</v>
      </c>
      <c r="AB70" s="187">
        <f t="shared" si="34"/>
        <v>0</v>
      </c>
      <c r="AC70" s="187">
        <f t="shared" si="36"/>
        <v>0</v>
      </c>
      <c r="AD70" s="187">
        <f t="shared" si="38"/>
        <v>0</v>
      </c>
      <c r="AE70" s="187">
        <f t="shared" si="40"/>
        <v>0</v>
      </c>
      <c r="AF70" s="187">
        <f t="shared" si="42"/>
        <v>0</v>
      </c>
      <c r="AG70" s="187">
        <f t="shared" si="44"/>
        <v>0</v>
      </c>
      <c r="AH70" s="187">
        <f t="shared" si="46"/>
        <v>0</v>
      </c>
      <c r="AI70" s="187">
        <f t="shared" si="48"/>
        <v>0</v>
      </c>
      <c r="AJ70" s="187">
        <f t="shared" si="50"/>
        <v>0</v>
      </c>
      <c r="AK70" s="187">
        <f t="shared" si="52"/>
        <v>0</v>
      </c>
      <c r="AL70" s="187">
        <f t="shared" si="54"/>
        <v>0</v>
      </c>
      <c r="AM70" s="187">
        <f>SUM(F45:F70)</f>
        <v>0</v>
      </c>
      <c r="AN70" s="187">
        <f>SUM(F44:F70)</f>
        <v>0</v>
      </c>
      <c r="AO70" s="187">
        <f>SUM(F43:F70)</f>
        <v>0</v>
      </c>
      <c r="AP70" s="187">
        <f>SUM($F$43:F70)</f>
        <v>0</v>
      </c>
      <c r="AQ70" s="187">
        <f>SUM($F$43:F70)</f>
        <v>0</v>
      </c>
      <c r="AS70" s="187">
        <f t="shared" si="6"/>
        <v>0</v>
      </c>
      <c r="AT70" s="187">
        <f t="shared" si="9"/>
        <v>0</v>
      </c>
      <c r="AU70" s="187">
        <f t="shared" si="12"/>
        <v>0</v>
      </c>
      <c r="AV70" s="187">
        <f t="shared" si="13"/>
        <v>0</v>
      </c>
      <c r="AW70" s="187">
        <f t="shared" si="15"/>
        <v>0</v>
      </c>
      <c r="AX70" s="187">
        <f t="shared" si="17"/>
        <v>0</v>
      </c>
      <c r="AY70" s="187">
        <f t="shared" si="19"/>
        <v>0</v>
      </c>
      <c r="AZ70" s="187">
        <f t="shared" si="21"/>
        <v>0</v>
      </c>
      <c r="BA70" s="187">
        <f t="shared" si="23"/>
        <v>0</v>
      </c>
      <c r="BB70" s="187">
        <f t="shared" si="25"/>
        <v>0</v>
      </c>
      <c r="BC70" s="187">
        <f t="shared" si="27"/>
        <v>0</v>
      </c>
      <c r="BD70" s="187">
        <f t="shared" si="29"/>
        <v>0</v>
      </c>
      <c r="BE70" s="187">
        <f t="shared" si="31"/>
        <v>0</v>
      </c>
      <c r="BF70" s="187">
        <f t="shared" si="33"/>
        <v>0</v>
      </c>
      <c r="BG70" s="187">
        <f t="shared" si="35"/>
        <v>0</v>
      </c>
      <c r="BH70" s="187">
        <f t="shared" si="37"/>
        <v>0</v>
      </c>
      <c r="BI70" s="187">
        <f t="shared" si="39"/>
        <v>0</v>
      </c>
      <c r="BJ70" s="187">
        <f t="shared" si="41"/>
        <v>0</v>
      </c>
      <c r="BK70" s="187">
        <f t="shared" si="43"/>
        <v>0</v>
      </c>
      <c r="BL70" s="187">
        <f t="shared" si="45"/>
        <v>0</v>
      </c>
      <c r="BM70" s="187">
        <f t="shared" si="47"/>
        <v>0</v>
      </c>
      <c r="BN70" s="187">
        <f t="shared" si="49"/>
        <v>0</v>
      </c>
      <c r="BO70" s="187">
        <f t="shared" si="51"/>
        <v>0</v>
      </c>
      <c r="BP70" s="187">
        <f t="shared" si="53"/>
        <v>0</v>
      </c>
      <c r="BQ70" s="187">
        <f t="shared" si="55"/>
        <v>0</v>
      </c>
      <c r="BR70" s="187">
        <f>SUM(G45:G70)</f>
        <v>0</v>
      </c>
      <c r="BS70" s="187">
        <f>SUM(G44:G70)</f>
        <v>0</v>
      </c>
      <c r="BT70" s="187">
        <f>SUM(G43:G70)</f>
        <v>0</v>
      </c>
      <c r="BU70" s="187">
        <f>SUM($G$43:G70)</f>
        <v>0</v>
      </c>
      <c r="BV70" s="187">
        <f>SUM($G$43:G70)</f>
        <v>0</v>
      </c>
    </row>
    <row r="71" spans="1:74" ht="13" hidden="1" x14ac:dyDescent="0.3">
      <c r="A71" s="105" t="s">
        <v>276</v>
      </c>
      <c r="B71" s="105" t="s">
        <v>276</v>
      </c>
      <c r="C71" s="18"/>
      <c r="D71" s="1">
        <v>29</v>
      </c>
      <c r="E71" s="18" t="e">
        <f t="shared" si="7"/>
        <v>#REF!</v>
      </c>
      <c r="F71" s="187">
        <f>('Input Dritt Anwendung'!L47*'Annahmen u Setzungen Anwendung'!$D$128)/'Annahmen u Setzungen Anwendung'!$D$140</f>
        <v>0</v>
      </c>
      <c r="G71" s="1">
        <f>('Input Dritt Anwendung'!L47*'Annahmen u Setzungen Anwendung'!$D$128)/'Annahmen u Setzungen Anwendung'!$D$152</f>
        <v>0</v>
      </c>
      <c r="H71" s="90"/>
      <c r="I71" s="18">
        <v>29</v>
      </c>
      <c r="J71" s="18"/>
      <c r="K71" s="18">
        <f t="shared" si="3"/>
        <v>0</v>
      </c>
      <c r="L71" s="18">
        <f t="shared" si="4"/>
        <v>0</v>
      </c>
      <c r="M71" s="18"/>
      <c r="N71" s="187">
        <f t="shared" si="5"/>
        <v>0</v>
      </c>
      <c r="O71" s="187">
        <f t="shared" si="8"/>
        <v>0</v>
      </c>
      <c r="P71" s="187">
        <f t="shared" si="10"/>
        <v>0</v>
      </c>
      <c r="Q71" s="187">
        <f t="shared" si="11"/>
        <v>0</v>
      </c>
      <c r="R71" s="187">
        <f t="shared" si="14"/>
        <v>0</v>
      </c>
      <c r="S71" s="187">
        <f t="shared" si="16"/>
        <v>0</v>
      </c>
      <c r="T71" s="187">
        <f t="shared" si="18"/>
        <v>0</v>
      </c>
      <c r="U71" s="187">
        <f t="shared" si="20"/>
        <v>0</v>
      </c>
      <c r="V71" s="187">
        <f t="shared" si="22"/>
        <v>0</v>
      </c>
      <c r="W71" s="187">
        <f t="shared" si="24"/>
        <v>0</v>
      </c>
      <c r="X71" s="187">
        <f t="shared" si="26"/>
        <v>0</v>
      </c>
      <c r="Y71" s="187">
        <f t="shared" si="28"/>
        <v>0</v>
      </c>
      <c r="Z71" s="187">
        <f t="shared" si="30"/>
        <v>0</v>
      </c>
      <c r="AA71" s="187">
        <f t="shared" si="32"/>
        <v>0</v>
      </c>
      <c r="AB71" s="187">
        <f t="shared" si="34"/>
        <v>0</v>
      </c>
      <c r="AC71" s="187">
        <f t="shared" si="36"/>
        <v>0</v>
      </c>
      <c r="AD71" s="187">
        <f t="shared" si="38"/>
        <v>0</v>
      </c>
      <c r="AE71" s="187">
        <f t="shared" si="40"/>
        <v>0</v>
      </c>
      <c r="AF71" s="187">
        <f t="shared" si="42"/>
        <v>0</v>
      </c>
      <c r="AG71" s="187">
        <f t="shared" si="44"/>
        <v>0</v>
      </c>
      <c r="AH71" s="187">
        <f t="shared" si="46"/>
        <v>0</v>
      </c>
      <c r="AI71" s="187">
        <f t="shared" si="48"/>
        <v>0</v>
      </c>
      <c r="AJ71" s="187">
        <f t="shared" si="50"/>
        <v>0</v>
      </c>
      <c r="AK71" s="187">
        <f t="shared" si="52"/>
        <v>0</v>
      </c>
      <c r="AL71" s="187">
        <f t="shared" si="54"/>
        <v>0</v>
      </c>
      <c r="AM71" s="187">
        <f>SUM(F46:F71)</f>
        <v>0</v>
      </c>
      <c r="AN71" s="187">
        <f>SUM(F45:F71)</f>
        <v>0</v>
      </c>
      <c r="AO71" s="187">
        <f>SUM(F44:F71)</f>
        <v>0</v>
      </c>
      <c r="AP71" s="187">
        <f>SUM(F43:F71)</f>
        <v>0</v>
      </c>
      <c r="AQ71" s="187">
        <f>SUM($F$43:F71)</f>
        <v>0</v>
      </c>
      <c r="AS71" s="187">
        <f t="shared" si="6"/>
        <v>0</v>
      </c>
      <c r="AT71" s="187">
        <f t="shared" si="9"/>
        <v>0</v>
      </c>
      <c r="AU71" s="187">
        <f t="shared" si="12"/>
        <v>0</v>
      </c>
      <c r="AV71" s="187">
        <f t="shared" si="13"/>
        <v>0</v>
      </c>
      <c r="AW71" s="187">
        <f t="shared" si="15"/>
        <v>0</v>
      </c>
      <c r="AX71" s="187">
        <f t="shared" si="17"/>
        <v>0</v>
      </c>
      <c r="AY71" s="187">
        <f t="shared" si="19"/>
        <v>0</v>
      </c>
      <c r="AZ71" s="187">
        <f t="shared" si="21"/>
        <v>0</v>
      </c>
      <c r="BA71" s="187">
        <f t="shared" si="23"/>
        <v>0</v>
      </c>
      <c r="BB71" s="187">
        <f t="shared" si="25"/>
        <v>0</v>
      </c>
      <c r="BC71" s="187">
        <f t="shared" si="27"/>
        <v>0</v>
      </c>
      <c r="BD71" s="187">
        <f t="shared" si="29"/>
        <v>0</v>
      </c>
      <c r="BE71" s="187">
        <f t="shared" si="31"/>
        <v>0</v>
      </c>
      <c r="BF71" s="187">
        <f t="shared" si="33"/>
        <v>0</v>
      </c>
      <c r="BG71" s="187">
        <f t="shared" si="35"/>
        <v>0</v>
      </c>
      <c r="BH71" s="187">
        <f t="shared" si="37"/>
        <v>0</v>
      </c>
      <c r="BI71" s="187">
        <f t="shared" si="39"/>
        <v>0</v>
      </c>
      <c r="BJ71" s="187">
        <f t="shared" si="41"/>
        <v>0</v>
      </c>
      <c r="BK71" s="187">
        <f t="shared" si="43"/>
        <v>0</v>
      </c>
      <c r="BL71" s="187">
        <f t="shared" si="45"/>
        <v>0</v>
      </c>
      <c r="BM71" s="187">
        <f t="shared" si="47"/>
        <v>0</v>
      </c>
      <c r="BN71" s="187">
        <f t="shared" si="49"/>
        <v>0</v>
      </c>
      <c r="BO71" s="187">
        <f t="shared" si="51"/>
        <v>0</v>
      </c>
      <c r="BP71" s="187">
        <f t="shared" si="53"/>
        <v>0</v>
      </c>
      <c r="BQ71" s="187">
        <f t="shared" si="55"/>
        <v>0</v>
      </c>
      <c r="BR71" s="187">
        <f>SUM(G46:G71)</f>
        <v>0</v>
      </c>
      <c r="BS71" s="187">
        <f>SUM(G45:G71)</f>
        <v>0</v>
      </c>
      <c r="BT71" s="187">
        <f>SUM(G44:G71)</f>
        <v>0</v>
      </c>
      <c r="BU71" s="187">
        <f>SUM(G43:G71)</f>
        <v>0</v>
      </c>
      <c r="BV71" s="187">
        <f>SUM($G$43:G71)</f>
        <v>0</v>
      </c>
    </row>
    <row r="72" spans="1:74" ht="13" hidden="1" x14ac:dyDescent="0.3">
      <c r="A72" s="105" t="s">
        <v>276</v>
      </c>
      <c r="B72" s="105" t="s">
        <v>276</v>
      </c>
      <c r="C72" s="18"/>
      <c r="D72" s="1">
        <v>30</v>
      </c>
      <c r="E72" s="18" t="e">
        <f t="shared" si="7"/>
        <v>#REF!</v>
      </c>
      <c r="F72" s="187">
        <f>('Input Dritt Anwendung'!L48*'Annahmen u Setzungen Anwendung'!$D$128)/'Annahmen u Setzungen Anwendung'!$D$140</f>
        <v>0</v>
      </c>
      <c r="G72" s="1">
        <f>('Input Dritt Anwendung'!L48*'Annahmen u Setzungen Anwendung'!$D$128)/'Annahmen u Setzungen Anwendung'!$D$152</f>
        <v>0</v>
      </c>
      <c r="H72" s="90"/>
      <c r="I72" s="18">
        <v>30</v>
      </c>
      <c r="J72" s="18"/>
      <c r="K72" s="18">
        <f t="shared" si="3"/>
        <v>0</v>
      </c>
      <c r="L72" s="18">
        <f t="shared" si="4"/>
        <v>0</v>
      </c>
      <c r="M72" s="18"/>
      <c r="N72" s="187">
        <f t="shared" si="5"/>
        <v>0</v>
      </c>
      <c r="O72" s="187">
        <f t="shared" si="8"/>
        <v>0</v>
      </c>
      <c r="P72" s="187">
        <f t="shared" si="10"/>
        <v>0</v>
      </c>
      <c r="Q72" s="187">
        <f t="shared" si="11"/>
        <v>0</v>
      </c>
      <c r="R72" s="187">
        <f t="shared" si="14"/>
        <v>0</v>
      </c>
      <c r="S72" s="187">
        <f t="shared" si="16"/>
        <v>0</v>
      </c>
      <c r="T72" s="187">
        <f t="shared" si="18"/>
        <v>0</v>
      </c>
      <c r="U72" s="187">
        <f t="shared" si="20"/>
        <v>0</v>
      </c>
      <c r="V72" s="187">
        <f t="shared" si="22"/>
        <v>0</v>
      </c>
      <c r="W72" s="187">
        <f t="shared" si="24"/>
        <v>0</v>
      </c>
      <c r="X72" s="187">
        <f t="shared" si="26"/>
        <v>0</v>
      </c>
      <c r="Y72" s="187">
        <f t="shared" si="28"/>
        <v>0</v>
      </c>
      <c r="Z72" s="187">
        <f t="shared" si="30"/>
        <v>0</v>
      </c>
      <c r="AA72" s="187">
        <f t="shared" si="32"/>
        <v>0</v>
      </c>
      <c r="AB72" s="187">
        <f t="shared" si="34"/>
        <v>0</v>
      </c>
      <c r="AC72" s="187">
        <f t="shared" si="36"/>
        <v>0</v>
      </c>
      <c r="AD72" s="187">
        <f t="shared" si="38"/>
        <v>0</v>
      </c>
      <c r="AE72" s="187">
        <f t="shared" si="40"/>
        <v>0</v>
      </c>
      <c r="AF72" s="187">
        <f t="shared" si="42"/>
        <v>0</v>
      </c>
      <c r="AG72" s="187">
        <f t="shared" si="44"/>
        <v>0</v>
      </c>
      <c r="AH72" s="187">
        <f t="shared" si="46"/>
        <v>0</v>
      </c>
      <c r="AI72" s="187">
        <f t="shared" si="48"/>
        <v>0</v>
      </c>
      <c r="AJ72" s="187">
        <f t="shared" si="50"/>
        <v>0</v>
      </c>
      <c r="AK72" s="187">
        <f t="shared" si="52"/>
        <v>0</v>
      </c>
      <c r="AL72" s="187">
        <f t="shared" si="54"/>
        <v>0</v>
      </c>
      <c r="AM72" s="187">
        <f>SUM(F47:F72)</f>
        <v>0</v>
      </c>
      <c r="AN72" s="187">
        <f>SUM(F46:F72)</f>
        <v>0</v>
      </c>
      <c r="AO72" s="187">
        <f>SUM(F45:F72)</f>
        <v>0</v>
      </c>
      <c r="AP72" s="187">
        <f>SUM(F44:F72)</f>
        <v>0</v>
      </c>
      <c r="AQ72" s="187">
        <f>SUM($F$43:F72)</f>
        <v>0</v>
      </c>
      <c r="AS72" s="187">
        <f t="shared" si="6"/>
        <v>0</v>
      </c>
      <c r="AT72" s="187">
        <f t="shared" si="9"/>
        <v>0</v>
      </c>
      <c r="AU72" s="187">
        <f t="shared" si="12"/>
        <v>0</v>
      </c>
      <c r="AV72" s="187">
        <f t="shared" si="13"/>
        <v>0</v>
      </c>
      <c r="AW72" s="187">
        <f t="shared" si="15"/>
        <v>0</v>
      </c>
      <c r="AX72" s="187">
        <f t="shared" si="17"/>
        <v>0</v>
      </c>
      <c r="AY72" s="187">
        <f t="shared" si="19"/>
        <v>0</v>
      </c>
      <c r="AZ72" s="187">
        <f t="shared" si="21"/>
        <v>0</v>
      </c>
      <c r="BA72" s="187">
        <f t="shared" si="23"/>
        <v>0</v>
      </c>
      <c r="BB72" s="187">
        <f t="shared" si="25"/>
        <v>0</v>
      </c>
      <c r="BC72" s="187">
        <f t="shared" si="27"/>
        <v>0</v>
      </c>
      <c r="BD72" s="187">
        <f t="shared" si="29"/>
        <v>0</v>
      </c>
      <c r="BE72" s="187">
        <f t="shared" si="31"/>
        <v>0</v>
      </c>
      <c r="BF72" s="187">
        <f t="shared" si="33"/>
        <v>0</v>
      </c>
      <c r="BG72" s="187">
        <f t="shared" si="35"/>
        <v>0</v>
      </c>
      <c r="BH72" s="187">
        <f t="shared" si="37"/>
        <v>0</v>
      </c>
      <c r="BI72" s="187">
        <f t="shared" si="39"/>
        <v>0</v>
      </c>
      <c r="BJ72" s="187">
        <f t="shared" si="41"/>
        <v>0</v>
      </c>
      <c r="BK72" s="187">
        <f t="shared" si="43"/>
        <v>0</v>
      </c>
      <c r="BL72" s="187">
        <f t="shared" si="45"/>
        <v>0</v>
      </c>
      <c r="BM72" s="187">
        <f t="shared" si="47"/>
        <v>0</v>
      </c>
      <c r="BN72" s="187">
        <f t="shared" si="49"/>
        <v>0</v>
      </c>
      <c r="BO72" s="187">
        <f t="shared" si="51"/>
        <v>0</v>
      </c>
      <c r="BP72" s="187">
        <f t="shared" si="53"/>
        <v>0</v>
      </c>
      <c r="BQ72" s="187">
        <f t="shared" si="55"/>
        <v>0</v>
      </c>
      <c r="BR72" s="187">
        <f>SUM(G47:G72)</f>
        <v>0</v>
      </c>
      <c r="BS72" s="187">
        <f>SUM(G46:G72)</f>
        <v>0</v>
      </c>
      <c r="BT72" s="187">
        <f>SUM(G45:G72)</f>
        <v>0</v>
      </c>
      <c r="BU72" s="187">
        <f>SUM(G44:G72)</f>
        <v>0</v>
      </c>
      <c r="BV72" s="187">
        <f>SUM($G$43:G72)</f>
        <v>0</v>
      </c>
    </row>
    <row r="73" spans="1:74" ht="13" hidden="1" x14ac:dyDescent="0.3">
      <c r="A73" s="105" t="s">
        <v>276</v>
      </c>
      <c r="B73" s="105" t="s">
        <v>276</v>
      </c>
      <c r="C73" s="18"/>
      <c r="E73" s="18"/>
      <c r="F73" s="187"/>
      <c r="H73" s="90"/>
      <c r="I73" s="18"/>
      <c r="J73" s="18"/>
      <c r="K73" s="18"/>
      <c r="L73" s="18"/>
      <c r="M73" s="18"/>
    </row>
    <row r="74" spans="1:74" ht="13" hidden="1" x14ac:dyDescent="0.3">
      <c r="A74" s="105" t="s">
        <v>276</v>
      </c>
      <c r="B74" s="105" t="s">
        <v>276</v>
      </c>
      <c r="C74" s="18"/>
      <c r="E74" s="18"/>
      <c r="F74" s="187"/>
      <c r="H74" s="90"/>
      <c r="I74" s="18"/>
      <c r="J74" s="18"/>
      <c r="K74" s="18"/>
      <c r="L74" s="18"/>
      <c r="M74" s="18"/>
    </row>
    <row r="75" spans="1:74" ht="13" hidden="1" x14ac:dyDescent="0.3">
      <c r="A75" s="105" t="s">
        <v>276</v>
      </c>
      <c r="B75" s="105" t="s">
        <v>276</v>
      </c>
      <c r="C75" s="18"/>
      <c r="E75" s="18"/>
      <c r="H75" s="90"/>
      <c r="I75" s="18"/>
      <c r="J75" s="18"/>
      <c r="K75" s="18"/>
      <c r="L75" s="18"/>
      <c r="M75" s="18"/>
    </row>
    <row r="76" spans="1:74" ht="13" x14ac:dyDescent="0.3">
      <c r="A76" s="244"/>
      <c r="C76" s="18"/>
      <c r="E76" s="18"/>
      <c r="H76" s="90"/>
      <c r="I76" s="18"/>
      <c r="J76" s="18"/>
      <c r="K76" s="18"/>
      <c r="L76" s="18"/>
      <c r="M76" s="18"/>
    </row>
    <row r="77" spans="1:74" ht="13" x14ac:dyDescent="0.3">
      <c r="A77" s="244"/>
      <c r="H77" s="90"/>
      <c r="I77" s="18"/>
      <c r="J77" s="18"/>
      <c r="K77" s="18"/>
      <c r="L77" s="18"/>
      <c r="M77" s="18"/>
    </row>
    <row r="78" spans="1:74" ht="13" x14ac:dyDescent="0.3">
      <c r="C78" s="402" t="s">
        <v>370</v>
      </c>
      <c r="D78" s="370"/>
      <c r="E78" s="370"/>
      <c r="H78" s="90"/>
      <c r="I78" s="18"/>
      <c r="J78" s="18"/>
      <c r="K78" s="18"/>
      <c r="L78" s="18"/>
      <c r="M78" s="18"/>
    </row>
    <row r="79" spans="1:74" ht="13" x14ac:dyDescent="0.3">
      <c r="C79" s="370"/>
      <c r="D79" s="370"/>
      <c r="E79" s="370"/>
      <c r="F79" s="242">
        <f>(('Annahmen u Setzungen Anwendung'!$D$186-1)*(F21+F24+F29+F35))+(('Annahmen u Setzungen Anwendung'!$D$188-1)*F9)</f>
        <v>0</v>
      </c>
      <c r="G79" s="242">
        <f>(('Annahmen u Setzungen Anwendung'!$D$186-1)*(G21+G24+G29+G35))+(('Annahmen u Setzungen Anwendung'!$D$188-1)*G9)</f>
        <v>0</v>
      </c>
      <c r="H79" s="242">
        <f>(('Annahmen u Setzungen Anwendung'!$D$186-1)*(H21+H24+H29+H35))+(('Annahmen u Setzungen Anwendung'!$D$188-1)*H9)</f>
        <v>0</v>
      </c>
      <c r="I79" s="242">
        <f>(('Annahmen u Setzungen Anwendung'!$D$186-1)*(I21+I24+I29+I35))+(('Annahmen u Setzungen Anwendung'!$D$188-1)*I9)</f>
        <v>0</v>
      </c>
      <c r="J79" s="242">
        <f>(('Annahmen u Setzungen Anwendung'!$D$186-1)*(J21+J24+J29+J35))+(('Annahmen u Setzungen Anwendung'!$D$188-1)*J9)</f>
        <v>0</v>
      </c>
      <c r="K79" s="242">
        <f>(('Annahmen u Setzungen Anwendung'!$D$186-1)*(K21+K24+K29+K35))+(('Annahmen u Setzungen Anwendung'!$D$188-1)*K9)</f>
        <v>0</v>
      </c>
      <c r="L79" s="242">
        <f>(('Annahmen u Setzungen Anwendung'!$D$186-1)*(L21+L24+L29+L35))+(('Annahmen u Setzungen Anwendung'!$D$188-1)*L9)</f>
        <v>0</v>
      </c>
      <c r="M79" s="242">
        <f>(('Annahmen u Setzungen Anwendung'!$D$186-1)*(M21+M24+M29+M35))+(('Annahmen u Setzungen Anwendung'!$D$188-1)*M9)</f>
        <v>0</v>
      </c>
      <c r="N79" s="242">
        <f>(('Annahmen u Setzungen Anwendung'!$D$186-1)*(N21+N24+N29+N35))+(('Annahmen u Setzungen Anwendung'!$D$188-1)*N9)</f>
        <v>0</v>
      </c>
      <c r="O79" s="242">
        <f>(('Annahmen u Setzungen Anwendung'!$D$186-1)*(O21+O24+O29+O35))+(('Annahmen u Setzungen Anwendung'!$D$188-1)*O9)</f>
        <v>0</v>
      </c>
      <c r="P79" s="242">
        <f>(('Annahmen u Setzungen Anwendung'!$D$186-1)*(P21+P24+P29+P35))+(('Annahmen u Setzungen Anwendung'!$D$188-1)*P9)</f>
        <v>0</v>
      </c>
      <c r="Q79" s="242">
        <f>(('Annahmen u Setzungen Anwendung'!$D$186-1)*(Q21+Q24+Q29+Q35))+(('Annahmen u Setzungen Anwendung'!$D$188-1)*Q9)</f>
        <v>0</v>
      </c>
      <c r="R79" s="242">
        <f>(('Annahmen u Setzungen Anwendung'!$D$186-1)*(R21+R24+R29+R35))+(('Annahmen u Setzungen Anwendung'!$D$188-1)*R9)</f>
        <v>0</v>
      </c>
      <c r="S79" s="242">
        <f>(('Annahmen u Setzungen Anwendung'!$D$186-1)*(S21+S24+S29+S35))+(('Annahmen u Setzungen Anwendung'!$D$188-1)*S9)</f>
        <v>0</v>
      </c>
      <c r="T79" s="242">
        <f>(('Annahmen u Setzungen Anwendung'!$D$186-1)*(T21+T24+T29+T35))+(('Annahmen u Setzungen Anwendung'!$D$188-1)*T9)</f>
        <v>0</v>
      </c>
      <c r="U79" s="242">
        <f>(('Annahmen u Setzungen Anwendung'!$D$186-1)*(U21+U24+U29+U35))+(('Annahmen u Setzungen Anwendung'!$D$188-1)*U9)</f>
        <v>0</v>
      </c>
      <c r="V79" s="242">
        <f>(('Annahmen u Setzungen Anwendung'!$D$186-1)*(V21+V24+V29+V35))+(('Annahmen u Setzungen Anwendung'!$D$188-1)*V9)</f>
        <v>0</v>
      </c>
      <c r="W79" s="242">
        <f>(('Annahmen u Setzungen Anwendung'!$D$186-1)*(W21+W24+W29+W35))+(('Annahmen u Setzungen Anwendung'!$D$188-1)*W9)</f>
        <v>0</v>
      </c>
      <c r="X79" s="242">
        <f>(('Annahmen u Setzungen Anwendung'!$D$186-1)*(X21+X24+X29+X35))+(('Annahmen u Setzungen Anwendung'!$D$188-1)*X9)</f>
        <v>0</v>
      </c>
      <c r="Y79" s="242">
        <f>(('Annahmen u Setzungen Anwendung'!$D$186-1)*(Y21+Y24+Y29+Y35))+(('Annahmen u Setzungen Anwendung'!$D$188-1)*Y9)</f>
        <v>0</v>
      </c>
      <c r="Z79" s="242">
        <f>(('Annahmen u Setzungen Anwendung'!$D$186-1)*(Z21+Z24+Z29+Z35))+(('Annahmen u Setzungen Anwendung'!$D$188-1)*Z9)</f>
        <v>0</v>
      </c>
      <c r="AA79" s="242">
        <f>(('Annahmen u Setzungen Anwendung'!$D$186-1)*(AA21+AA24+AA29+AA35))+(('Annahmen u Setzungen Anwendung'!$D$188-1)*AA9)</f>
        <v>0</v>
      </c>
      <c r="AB79" s="242">
        <f>(('Annahmen u Setzungen Anwendung'!$D$186-1)*(AB21+AB24+AB29+AB35))+(('Annahmen u Setzungen Anwendung'!$D$188-1)*AB9)</f>
        <v>0</v>
      </c>
      <c r="AC79" s="242">
        <f>(('Annahmen u Setzungen Anwendung'!$D$186-1)*(AC21+AC24+AC29+AC35))+(('Annahmen u Setzungen Anwendung'!$D$188-1)*AC9)</f>
        <v>0</v>
      </c>
      <c r="AD79" s="242">
        <f>(('Annahmen u Setzungen Anwendung'!$D$186-1)*(AD21+AD24+AD29+AD35))+(('Annahmen u Setzungen Anwendung'!$D$188-1)*AD9)</f>
        <v>0</v>
      </c>
      <c r="AE79" s="179">
        <f>SUM(AE80:AE81)</f>
        <v>0</v>
      </c>
      <c r="AF79" s="179">
        <f>SUM(AF80:AF81)</f>
        <v>0</v>
      </c>
      <c r="AG79" s="179">
        <f>SUM(AG80:AG81)</f>
        <v>0</v>
      </c>
      <c r="AH79" s="179">
        <f>SUM(AH80:AH81)</f>
        <v>0</v>
      </c>
      <c r="AI79" s="179">
        <f>SUM(AI80:AI81)</f>
        <v>0</v>
      </c>
    </row>
    <row r="80" spans="1:74" ht="13" hidden="1" x14ac:dyDescent="0.3">
      <c r="C80" s="18"/>
      <c r="E80" s="18"/>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row>
    <row r="81" spans="1:35" ht="13" hidden="1" x14ac:dyDescent="0.3">
      <c r="C81" s="18"/>
      <c r="E81" s="18"/>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row>
    <row r="82" spans="1:35" ht="13" hidden="1" x14ac:dyDescent="0.3">
      <c r="C82" s="18"/>
      <c r="E82" s="18"/>
      <c r="H82" s="90"/>
      <c r="I82" s="18"/>
      <c r="J82" s="18"/>
      <c r="K82" s="18"/>
      <c r="L82" s="18"/>
      <c r="M82" s="18"/>
    </row>
    <row r="83" spans="1:35" s="9" customFormat="1" ht="13" hidden="1" x14ac:dyDescent="0.3">
      <c r="C83" s="245"/>
      <c r="H83" s="246"/>
      <c r="I83" s="60"/>
      <c r="J83" s="60"/>
      <c r="K83" s="60"/>
      <c r="L83" s="60"/>
      <c r="M83" s="60"/>
    </row>
    <row r="84" spans="1:35" s="9" customFormat="1" ht="12.75" hidden="1" customHeight="1" x14ac:dyDescent="0.3">
      <c r="A84" s="247"/>
      <c r="F84" s="248"/>
      <c r="G84" s="248"/>
      <c r="H84" s="248"/>
      <c r="I84" s="248"/>
      <c r="J84" s="248"/>
      <c r="K84" s="248"/>
      <c r="L84" s="248"/>
      <c r="M84" s="248"/>
      <c r="N84" s="248"/>
      <c r="O84" s="248"/>
      <c r="P84" s="248"/>
      <c r="Q84" s="248"/>
      <c r="R84" s="248"/>
      <c r="S84" s="248"/>
      <c r="T84" s="248"/>
      <c r="U84" s="248"/>
      <c r="V84" s="248"/>
      <c r="W84" s="248"/>
      <c r="X84" s="248"/>
      <c r="Y84" s="248"/>
      <c r="Z84" s="248"/>
      <c r="AA84" s="248"/>
      <c r="AB84" s="248"/>
      <c r="AC84" s="248"/>
      <c r="AD84" s="248"/>
      <c r="AE84" s="248"/>
      <c r="AF84" s="248"/>
      <c r="AG84" s="248"/>
      <c r="AH84" s="248"/>
      <c r="AI84" s="248"/>
    </row>
    <row r="85" spans="1:35" s="9" customFormat="1" hidden="1" x14ac:dyDescent="0.25"/>
    <row r="86" spans="1:35" s="9" customFormat="1" hidden="1" x14ac:dyDescent="0.25"/>
    <row r="87" spans="1:35" s="9" customFormat="1" hidden="1" x14ac:dyDescent="0.25">
      <c r="N87" s="248"/>
      <c r="O87" s="248"/>
      <c r="P87" s="248"/>
      <c r="Q87" s="248"/>
      <c r="R87" s="248"/>
      <c r="S87" s="248"/>
      <c r="T87" s="248"/>
      <c r="U87" s="248"/>
      <c r="V87" s="248"/>
      <c r="W87" s="248"/>
      <c r="X87" s="248"/>
      <c r="Y87" s="248"/>
      <c r="Z87" s="248"/>
      <c r="AA87" s="248"/>
      <c r="AB87" s="248"/>
      <c r="AC87" s="248"/>
      <c r="AD87" s="248"/>
      <c r="AE87" s="248"/>
      <c r="AF87" s="248"/>
      <c r="AG87" s="248"/>
      <c r="AH87" s="248"/>
      <c r="AI87" s="248"/>
    </row>
    <row r="88" spans="1:35" s="9" customFormat="1" ht="13" hidden="1" x14ac:dyDescent="0.3">
      <c r="C88" s="60"/>
      <c r="E88" s="60"/>
      <c r="H88" s="246"/>
      <c r="I88" s="60"/>
      <c r="J88" s="60"/>
      <c r="K88" s="60"/>
      <c r="L88" s="60"/>
      <c r="M88" s="60"/>
    </row>
    <row r="89" spans="1:35" s="9" customFormat="1" ht="13" hidden="1" x14ac:dyDescent="0.3">
      <c r="C89" s="245"/>
      <c r="H89" s="246"/>
      <c r="I89" s="60"/>
      <c r="J89" s="60"/>
      <c r="K89" s="60"/>
      <c r="L89" s="60"/>
      <c r="M89" s="60"/>
    </row>
    <row r="90" spans="1:35" s="9" customFormat="1" ht="13" hidden="1" x14ac:dyDescent="0.3">
      <c r="A90" s="247"/>
      <c r="F90" s="248"/>
      <c r="G90" s="248"/>
      <c r="H90" s="248"/>
      <c r="I90" s="248"/>
      <c r="J90" s="248"/>
      <c r="K90" s="248"/>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row>
    <row r="91" spans="1:35" s="9" customFormat="1" ht="13" hidden="1" x14ac:dyDescent="0.3">
      <c r="A91" s="249"/>
      <c r="C91" s="60"/>
      <c r="E91" s="60"/>
      <c r="H91" s="246"/>
      <c r="I91" s="60"/>
      <c r="J91" s="60"/>
      <c r="K91" s="60"/>
      <c r="L91" s="60"/>
      <c r="M91" s="60"/>
    </row>
    <row r="92" spans="1:35" s="9" customFormat="1" ht="13" hidden="1" x14ac:dyDescent="0.3">
      <c r="A92" s="250"/>
      <c r="C92" s="60"/>
      <c r="E92" s="60"/>
      <c r="H92" s="246"/>
      <c r="I92" s="60"/>
      <c r="J92" s="60"/>
      <c r="K92" s="60"/>
      <c r="L92" s="60"/>
      <c r="M92" s="60"/>
    </row>
    <row r="93" spans="1:35" s="9" customFormat="1" hidden="1" x14ac:dyDescent="0.25">
      <c r="A93" s="250"/>
      <c r="C93" s="60"/>
      <c r="E93" s="60"/>
    </row>
    <row r="94" spans="1:35" s="9" customFormat="1" hidden="1" x14ac:dyDescent="0.25">
      <c r="A94" s="250"/>
      <c r="C94" s="60"/>
      <c r="E94" s="60"/>
      <c r="F94" s="248"/>
      <c r="G94" s="248"/>
      <c r="H94" s="248"/>
      <c r="I94" s="248"/>
      <c r="J94" s="248"/>
      <c r="K94" s="248"/>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row>
    <row r="95" spans="1:35" s="9" customFormat="1" ht="13" hidden="1" x14ac:dyDescent="0.3">
      <c r="A95" s="250"/>
      <c r="C95" s="60"/>
      <c r="E95" s="60"/>
      <c r="H95" s="246"/>
      <c r="I95" s="60"/>
      <c r="J95" s="60"/>
      <c r="K95" s="60"/>
      <c r="L95" s="60"/>
      <c r="M95" s="60"/>
    </row>
    <row r="96" spans="1:35" s="9" customFormat="1" ht="13" hidden="1" x14ac:dyDescent="0.3">
      <c r="C96" s="60"/>
      <c r="E96" s="60"/>
      <c r="H96" s="246"/>
      <c r="I96" s="60"/>
      <c r="J96" s="60"/>
      <c r="K96" s="60"/>
      <c r="L96" s="60"/>
      <c r="M96" s="60"/>
    </row>
    <row r="97" spans="1:35" s="9" customFormat="1" ht="13" hidden="1" x14ac:dyDescent="0.3">
      <c r="A97" s="247"/>
      <c r="C97" s="245"/>
      <c r="H97" s="246"/>
      <c r="I97" s="60"/>
      <c r="J97" s="60"/>
      <c r="K97" s="60"/>
      <c r="L97" s="60"/>
      <c r="M97" s="60"/>
    </row>
    <row r="98" spans="1:35" s="9" customFormat="1" ht="12.75" hidden="1" customHeight="1" x14ac:dyDescent="0.3">
      <c r="A98" s="247"/>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1"/>
      <c r="AF98" s="251"/>
      <c r="AG98" s="251"/>
      <c r="AH98" s="251"/>
      <c r="AI98" s="251"/>
    </row>
    <row r="99" spans="1:35" s="9" customFormat="1" ht="13" hidden="1" x14ac:dyDescent="0.3">
      <c r="A99" s="252"/>
      <c r="F99" s="253"/>
      <c r="G99" s="253"/>
      <c r="H99" s="253"/>
      <c r="I99" s="253"/>
      <c r="J99" s="253"/>
      <c r="K99" s="253"/>
      <c r="L99" s="253"/>
      <c r="M99" s="253"/>
      <c r="N99" s="253"/>
      <c r="O99" s="253"/>
      <c r="P99" s="253"/>
      <c r="Q99" s="253"/>
      <c r="R99" s="253"/>
      <c r="S99" s="253"/>
      <c r="T99" s="253"/>
      <c r="U99" s="253"/>
      <c r="V99" s="253"/>
      <c r="W99" s="253"/>
      <c r="X99" s="253"/>
      <c r="Y99" s="253"/>
      <c r="Z99" s="253"/>
      <c r="AA99" s="253"/>
      <c r="AB99" s="253"/>
      <c r="AC99" s="253"/>
      <c r="AD99" s="253"/>
      <c r="AE99" s="253"/>
      <c r="AF99" s="253"/>
      <c r="AG99" s="253"/>
      <c r="AH99" s="253"/>
      <c r="AI99" s="253"/>
    </row>
    <row r="100" spans="1:35" s="9" customFormat="1" ht="13" hidden="1" x14ac:dyDescent="0.3">
      <c r="F100" s="253"/>
      <c r="G100" s="253"/>
      <c r="H100" s="253"/>
      <c r="I100" s="253"/>
      <c r="J100" s="253"/>
      <c r="K100" s="253"/>
      <c r="L100" s="253"/>
      <c r="M100" s="253"/>
      <c r="N100" s="253"/>
      <c r="O100" s="253"/>
      <c r="P100" s="253"/>
      <c r="Q100" s="253"/>
      <c r="R100" s="253"/>
      <c r="S100" s="253"/>
      <c r="T100" s="253"/>
      <c r="U100" s="253"/>
      <c r="V100" s="253"/>
      <c r="W100" s="253"/>
      <c r="X100" s="253"/>
      <c r="Y100" s="253"/>
      <c r="Z100" s="253"/>
      <c r="AA100" s="253"/>
      <c r="AB100" s="253"/>
      <c r="AC100" s="253"/>
      <c r="AD100" s="253"/>
      <c r="AE100" s="253"/>
      <c r="AF100" s="253"/>
      <c r="AG100" s="253"/>
      <c r="AH100" s="253"/>
      <c r="AI100" s="253"/>
    </row>
    <row r="101" spans="1:35" s="9" customFormat="1" ht="13" hidden="1" x14ac:dyDescent="0.3">
      <c r="F101" s="254"/>
      <c r="G101" s="254"/>
      <c r="H101" s="254"/>
      <c r="I101" s="254"/>
      <c r="J101" s="254"/>
      <c r="K101" s="25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row>
    <row r="102" spans="1:35" ht="13" hidden="1" x14ac:dyDescent="0.3">
      <c r="F102" s="189"/>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row>
    <row r="103" spans="1:35" x14ac:dyDescent="0.25">
      <c r="C103" s="18"/>
      <c r="D103" s="18"/>
      <c r="E103" s="18"/>
      <c r="G103" s="18"/>
      <c r="H103" s="18"/>
      <c r="I103" s="18"/>
      <c r="J103" s="18"/>
      <c r="K103" s="18"/>
      <c r="L103" s="18"/>
      <c r="M103" s="18"/>
    </row>
    <row r="104" spans="1:35" ht="12.75" customHeight="1" x14ac:dyDescent="0.3">
      <c r="A104" s="10"/>
      <c r="C104" s="399" t="s">
        <v>430</v>
      </c>
      <c r="D104" s="399"/>
      <c r="E104" s="400"/>
      <c r="F104" s="241">
        <f>SUM(F35,F24,F21,F9,F29,F79)*'Annahmen u Setzungen Anwendung'!$D$190</f>
        <v>0</v>
      </c>
      <c r="G104" s="241">
        <f>SUM(G35,G24,G21,G9,G29,G79)*'Annahmen u Setzungen Anwendung'!$D$190</f>
        <v>0</v>
      </c>
      <c r="H104" s="241">
        <f>SUM(H35,H24,H21,H9,H29,H79)*'Annahmen u Setzungen Anwendung'!$D$190</f>
        <v>0</v>
      </c>
      <c r="I104" s="241">
        <f>SUM(I35,I24,I21,I9,I29,I79)*'Annahmen u Setzungen Anwendung'!$D$190</f>
        <v>0</v>
      </c>
      <c r="J104" s="241">
        <f>SUM(J35,J24,J21,J9,J29,J79)*'Annahmen u Setzungen Anwendung'!$D$190</f>
        <v>0</v>
      </c>
      <c r="K104" s="241">
        <f>SUM(K35,K24,K21,K9,K29,K79)*'Annahmen u Setzungen Anwendung'!$D$190</f>
        <v>0</v>
      </c>
      <c r="L104" s="241">
        <f>SUM(L35,L24,L21,L9,L29,L79)*'Annahmen u Setzungen Anwendung'!$D$190</f>
        <v>0</v>
      </c>
      <c r="M104" s="241">
        <f>SUM(M35,M24,M21,M9,M29,M79)*'Annahmen u Setzungen Anwendung'!$D$190</f>
        <v>0</v>
      </c>
      <c r="N104" s="241">
        <f>SUM(N35,N24,N21,N9,N29,N79)*'Annahmen u Setzungen Anwendung'!$D$190</f>
        <v>0</v>
      </c>
      <c r="O104" s="241">
        <f>SUM(O35,O24,O21,O9,O29,O79)*'Annahmen u Setzungen Anwendung'!$D$190</f>
        <v>0</v>
      </c>
      <c r="P104" s="241">
        <f>SUM(P35,P24,P21,P9,P29,P79)*'Annahmen u Setzungen Anwendung'!$D$190</f>
        <v>0</v>
      </c>
      <c r="Q104" s="241">
        <f>SUM(Q35,Q24,Q21,Q9,Q29,Q79)*'Annahmen u Setzungen Anwendung'!$D$190</f>
        <v>0</v>
      </c>
      <c r="R104" s="241">
        <f>SUM(R35,R24,R21,R9,R29,R79)*'Annahmen u Setzungen Anwendung'!$D$190</f>
        <v>0</v>
      </c>
      <c r="S104" s="241">
        <f>SUM(S35,S24,S21,S9,S29,S79)*'Annahmen u Setzungen Anwendung'!$D$190</f>
        <v>0</v>
      </c>
      <c r="T104" s="241">
        <f>SUM(T35,T24,T21,T9,T29,T79)*'Annahmen u Setzungen Anwendung'!$D$190</f>
        <v>0</v>
      </c>
      <c r="U104" s="241">
        <f>SUM(U35,U24,U21,U9,U29,U79)*'Annahmen u Setzungen Anwendung'!$D$190</f>
        <v>0</v>
      </c>
      <c r="V104" s="241">
        <f>SUM(V35,V24,V21,V9,V29,V79)*'Annahmen u Setzungen Anwendung'!$D$190</f>
        <v>0</v>
      </c>
      <c r="W104" s="241">
        <f>SUM(W35,W24,W21,W9,W29,W79)*'Annahmen u Setzungen Anwendung'!$D$190</f>
        <v>0</v>
      </c>
      <c r="X104" s="241">
        <f>SUM(X35,X24,X21,X9,X29,X79)*'Annahmen u Setzungen Anwendung'!$D$190</f>
        <v>0</v>
      </c>
      <c r="Y104" s="241">
        <f>SUM(Y35,Y24,Y21,Y9,Y29,Y79)*'Annahmen u Setzungen Anwendung'!$D$190</f>
        <v>0</v>
      </c>
      <c r="Z104" s="241">
        <f>SUM(Z35,Z24,Z21,Z9,Z29,Z79)*'Annahmen u Setzungen Anwendung'!$D$190</f>
        <v>0</v>
      </c>
      <c r="AA104" s="241">
        <f>SUM(AA35,AA24,AA21,AA9,AA29,AA79)*'Annahmen u Setzungen Anwendung'!$D$190</f>
        <v>0</v>
      </c>
      <c r="AB104" s="241">
        <f>SUM(AB35,AB24,AB21,AB9,AB29,AB79)*'Annahmen u Setzungen Anwendung'!$D$190</f>
        <v>0</v>
      </c>
      <c r="AC104" s="241">
        <f>SUM(AC35,AC24,AC21,AC9,AC29,AC79)*'Annahmen u Setzungen Anwendung'!$D$190</f>
        <v>0</v>
      </c>
      <c r="AD104" s="241">
        <f>SUM(AD35,AD24,AD21,AD9,AD29,AD79)*'Annahmen u Setzungen Anwendung'!$D$190</f>
        <v>0</v>
      </c>
      <c r="AE104" s="176">
        <f>SUM(AE35,AE24,AE21,AE9,AE29)*'Annahmen u Setzungen Anwendung'!$D$190</f>
        <v>0</v>
      </c>
      <c r="AF104" s="176">
        <f>SUM(AF35,AF24,AF21,AF9,AF29)*'Annahmen u Setzungen Anwendung'!$D$190</f>
        <v>0</v>
      </c>
      <c r="AG104" s="176">
        <f>SUM(AG35,AG24,AG21,AG9,AG29)*'Annahmen u Setzungen Anwendung'!$D$190</f>
        <v>0</v>
      </c>
      <c r="AH104" s="176">
        <f>SUM(AH35,AH24,AH21,AH9,AH29)*'Annahmen u Setzungen Anwendung'!$D$190</f>
        <v>0</v>
      </c>
      <c r="AI104" s="176">
        <f>SUM(AI35,AI24,AI21,AI9,AI29)*'Annahmen u Setzungen Anwendung'!$D$190</f>
        <v>0</v>
      </c>
    </row>
    <row r="105" spans="1:35" ht="12.75" customHeight="1" x14ac:dyDescent="0.3">
      <c r="A105" s="10"/>
      <c r="C105" s="399" t="s">
        <v>372</v>
      </c>
      <c r="D105" s="399"/>
      <c r="E105" s="400"/>
      <c r="F105" s="241">
        <f>SUM(F35,F24,F21,F9,F29,F79)*'Annahmen u Setzungen Anwendung'!$D$192</f>
        <v>0</v>
      </c>
      <c r="G105" s="241">
        <f>SUM(G35,G24,G21,G9,G29,G79)*'Annahmen u Setzungen Anwendung'!$D$192</f>
        <v>0</v>
      </c>
      <c r="H105" s="241">
        <f>SUM(H35,H24,H21,H9,H29,H79)*'Annahmen u Setzungen Anwendung'!$D$192</f>
        <v>0</v>
      </c>
      <c r="I105" s="241">
        <f>SUM(I35,I24,I21,I9,I29,I79)*'Annahmen u Setzungen Anwendung'!$D$192</f>
        <v>0</v>
      </c>
      <c r="J105" s="241">
        <f>SUM(J35,J24,J21,J9,J29,J79)*'Annahmen u Setzungen Anwendung'!$D$192</f>
        <v>0</v>
      </c>
      <c r="K105" s="241">
        <f>SUM(K35,K24,K21,K9,K29,K79)*'Annahmen u Setzungen Anwendung'!$D$192</f>
        <v>0</v>
      </c>
      <c r="L105" s="241">
        <f>SUM(L35,L24,L21,L9,L29,L79)*'Annahmen u Setzungen Anwendung'!$D$192</f>
        <v>0</v>
      </c>
      <c r="M105" s="241">
        <f>SUM(M35,M24,M21,M9,M29,M79)*'Annahmen u Setzungen Anwendung'!$D$192</f>
        <v>0</v>
      </c>
      <c r="N105" s="241">
        <f>SUM(N35,N24,N21,N9,N29,N79)*'Annahmen u Setzungen Anwendung'!$D$192</f>
        <v>0</v>
      </c>
      <c r="O105" s="241">
        <f>SUM(O35,O24,O21,O9,O29,O79)*'Annahmen u Setzungen Anwendung'!$D$192</f>
        <v>0</v>
      </c>
      <c r="P105" s="241">
        <f>SUM(P35,P24,P21,P9,P29,P79)*'Annahmen u Setzungen Anwendung'!$D$192</f>
        <v>0</v>
      </c>
      <c r="Q105" s="241">
        <f>SUM(Q35,Q24,Q21,Q9,Q29,Q79)*'Annahmen u Setzungen Anwendung'!$D$192</f>
        <v>0</v>
      </c>
      <c r="R105" s="241">
        <f>SUM(R35,R24,R21,R9,R29,R79)*'Annahmen u Setzungen Anwendung'!$D$192</f>
        <v>0</v>
      </c>
      <c r="S105" s="241">
        <f>SUM(S35,S24,S21,S9,S29,S79)*'Annahmen u Setzungen Anwendung'!$D$192</f>
        <v>0</v>
      </c>
      <c r="T105" s="241">
        <f>SUM(T35,T24,T21,T9,T29,T79)*'Annahmen u Setzungen Anwendung'!$D$192</f>
        <v>0</v>
      </c>
      <c r="U105" s="241">
        <f>SUM(U35,U24,U21,U9,U29,U79)*'Annahmen u Setzungen Anwendung'!$D$192</f>
        <v>0</v>
      </c>
      <c r="V105" s="241">
        <f>SUM(V35,V24,V21,V9,V29,V79)*'Annahmen u Setzungen Anwendung'!$D$192</f>
        <v>0</v>
      </c>
      <c r="W105" s="241">
        <f>SUM(W35,W24,W21,W9,W29,W79)*'Annahmen u Setzungen Anwendung'!$D$192</f>
        <v>0</v>
      </c>
      <c r="X105" s="241">
        <f>SUM(X35,X24,X21,X9,X29,X79)*'Annahmen u Setzungen Anwendung'!$D$192</f>
        <v>0</v>
      </c>
      <c r="Y105" s="241">
        <f>SUM(Y35,Y24,Y21,Y9,Y29,Y79)*'Annahmen u Setzungen Anwendung'!$D$192</f>
        <v>0</v>
      </c>
      <c r="Z105" s="241">
        <f>SUM(Z35,Z24,Z21,Z9,Z29,Z79)*'Annahmen u Setzungen Anwendung'!$D$192</f>
        <v>0</v>
      </c>
      <c r="AA105" s="241">
        <f>SUM(AA35,AA24,AA21,AA9,AA29,AA79)*'Annahmen u Setzungen Anwendung'!$D$192</f>
        <v>0</v>
      </c>
      <c r="AB105" s="241">
        <f>SUM(AB35,AB24,AB21,AB9,AB29,AB79)*'Annahmen u Setzungen Anwendung'!$D$192</f>
        <v>0</v>
      </c>
      <c r="AC105" s="241">
        <f>SUM(AC35,AC24,AC21,AC9,AC29,AC79)*'Annahmen u Setzungen Anwendung'!$D$192</f>
        <v>0</v>
      </c>
      <c r="AD105" s="241">
        <f>SUM(AD35,AD24,AD21,AD9,AD29,AD79)*'Annahmen u Setzungen Anwendung'!$D$192</f>
        <v>0</v>
      </c>
      <c r="AE105" s="176">
        <f>SUM(AE37,AE26,AE23,AE11,AE31)*'Annahmen u Setzungen Anwendung'!$D$190</f>
        <v>0</v>
      </c>
      <c r="AF105" s="176">
        <f>SUM(AF37,AF26,AF23,AF11,AF31)*'Annahmen u Setzungen Anwendung'!$D$190</f>
        <v>0</v>
      </c>
      <c r="AG105" s="176">
        <f>SUM(AG37,AG26,AG23,AG11,AG31)*'Annahmen u Setzungen Anwendung'!$D$190</f>
        <v>0</v>
      </c>
      <c r="AH105" s="176">
        <f>SUM(AH37,AH26,AH23,AH11,AH31)*'Annahmen u Setzungen Anwendung'!$D$190</f>
        <v>0</v>
      </c>
      <c r="AI105" s="176">
        <f>SUM(AI37,AI26,AI23,AI11,AI31)*'Annahmen u Setzungen Anwendung'!$D$190</f>
        <v>0</v>
      </c>
    </row>
    <row r="106" spans="1:35" ht="12.75" customHeight="1" x14ac:dyDescent="0.3">
      <c r="C106" s="182"/>
      <c r="D106" s="182"/>
      <c r="E106" s="182"/>
    </row>
    <row r="107" spans="1:35" ht="13" x14ac:dyDescent="0.3">
      <c r="C107" s="399" t="s">
        <v>431</v>
      </c>
      <c r="D107" s="399"/>
      <c r="E107" s="400"/>
      <c r="F107" s="255">
        <f>F104-F110</f>
        <v>0</v>
      </c>
      <c r="G107" s="255">
        <f t="shared" ref="G107:AI107" si="56">F107+G104-G110+G109</f>
        <v>0</v>
      </c>
      <c r="H107" s="255">
        <f t="shared" si="56"/>
        <v>0</v>
      </c>
      <c r="I107" s="255">
        <f t="shared" si="56"/>
        <v>0</v>
      </c>
      <c r="J107" s="255">
        <f t="shared" si="56"/>
        <v>0</v>
      </c>
      <c r="K107" s="255">
        <f t="shared" si="56"/>
        <v>0</v>
      </c>
      <c r="L107" s="255">
        <f t="shared" si="56"/>
        <v>0</v>
      </c>
      <c r="M107" s="255">
        <f t="shared" si="56"/>
        <v>0</v>
      </c>
      <c r="N107" s="255">
        <f t="shared" si="56"/>
        <v>0</v>
      </c>
      <c r="O107" s="255">
        <f t="shared" si="56"/>
        <v>0</v>
      </c>
      <c r="P107" s="255">
        <f t="shared" si="56"/>
        <v>0</v>
      </c>
      <c r="Q107" s="255">
        <f t="shared" si="56"/>
        <v>0</v>
      </c>
      <c r="R107" s="255">
        <f t="shared" si="56"/>
        <v>0</v>
      </c>
      <c r="S107" s="255">
        <f t="shared" si="56"/>
        <v>0</v>
      </c>
      <c r="T107" s="255">
        <f t="shared" si="56"/>
        <v>0</v>
      </c>
      <c r="U107" s="255">
        <f t="shared" si="56"/>
        <v>0</v>
      </c>
      <c r="V107" s="255">
        <f t="shared" si="56"/>
        <v>0</v>
      </c>
      <c r="W107" s="255">
        <f t="shared" si="56"/>
        <v>0</v>
      </c>
      <c r="X107" s="255">
        <f t="shared" si="56"/>
        <v>0</v>
      </c>
      <c r="Y107" s="255">
        <f t="shared" si="56"/>
        <v>0</v>
      </c>
      <c r="Z107" s="255">
        <f t="shared" si="56"/>
        <v>0</v>
      </c>
      <c r="AA107" s="255">
        <f t="shared" si="56"/>
        <v>0</v>
      </c>
      <c r="AB107" s="255">
        <f t="shared" si="56"/>
        <v>0</v>
      </c>
      <c r="AC107" s="255">
        <f t="shared" si="56"/>
        <v>0</v>
      </c>
      <c r="AD107" s="255">
        <f t="shared" si="56"/>
        <v>0</v>
      </c>
      <c r="AE107" s="176">
        <f t="shared" si="56"/>
        <v>0</v>
      </c>
      <c r="AF107" s="176">
        <f t="shared" si="56"/>
        <v>0</v>
      </c>
      <c r="AG107" s="176">
        <f t="shared" si="56"/>
        <v>0</v>
      </c>
      <c r="AH107" s="176">
        <f t="shared" si="56"/>
        <v>0</v>
      </c>
      <c r="AI107" s="176">
        <f t="shared" si="56"/>
        <v>0</v>
      </c>
    </row>
    <row r="108" spans="1:35" ht="13" x14ac:dyDescent="0.3">
      <c r="D108" s="1" t="s">
        <v>374</v>
      </c>
      <c r="F108" s="255">
        <f t="shared" ref="F108:AI108" si="57">F104-F110+F109</f>
        <v>0</v>
      </c>
      <c r="G108" s="255">
        <f t="shared" si="57"/>
        <v>0</v>
      </c>
      <c r="H108" s="255">
        <f t="shared" si="57"/>
        <v>0</v>
      </c>
      <c r="I108" s="255">
        <f t="shared" si="57"/>
        <v>0</v>
      </c>
      <c r="J108" s="255">
        <f t="shared" si="57"/>
        <v>0</v>
      </c>
      <c r="K108" s="255">
        <f t="shared" si="57"/>
        <v>0</v>
      </c>
      <c r="L108" s="255">
        <f t="shared" si="57"/>
        <v>0</v>
      </c>
      <c r="M108" s="255">
        <f t="shared" si="57"/>
        <v>0</v>
      </c>
      <c r="N108" s="255">
        <f t="shared" si="57"/>
        <v>0</v>
      </c>
      <c r="O108" s="255">
        <f t="shared" si="57"/>
        <v>0</v>
      </c>
      <c r="P108" s="255">
        <f t="shared" si="57"/>
        <v>0</v>
      </c>
      <c r="Q108" s="255">
        <f t="shared" si="57"/>
        <v>0</v>
      </c>
      <c r="R108" s="255">
        <f t="shared" si="57"/>
        <v>0</v>
      </c>
      <c r="S108" s="255">
        <f t="shared" si="57"/>
        <v>0</v>
      </c>
      <c r="T108" s="255">
        <f t="shared" si="57"/>
        <v>0</v>
      </c>
      <c r="U108" s="255">
        <f t="shared" si="57"/>
        <v>0</v>
      </c>
      <c r="V108" s="255">
        <f t="shared" si="57"/>
        <v>0</v>
      </c>
      <c r="W108" s="255">
        <f t="shared" si="57"/>
        <v>0</v>
      </c>
      <c r="X108" s="255">
        <f t="shared" si="57"/>
        <v>0</v>
      </c>
      <c r="Y108" s="255">
        <f t="shared" si="57"/>
        <v>0</v>
      </c>
      <c r="Z108" s="255">
        <f t="shared" si="57"/>
        <v>0</v>
      </c>
      <c r="AA108" s="255">
        <f t="shared" si="57"/>
        <v>0</v>
      </c>
      <c r="AB108" s="255">
        <f t="shared" si="57"/>
        <v>0</v>
      </c>
      <c r="AC108" s="255">
        <f t="shared" si="57"/>
        <v>0</v>
      </c>
      <c r="AD108" s="255">
        <f t="shared" si="57"/>
        <v>0</v>
      </c>
      <c r="AE108" s="178">
        <f t="shared" si="57"/>
        <v>0</v>
      </c>
      <c r="AF108" s="178">
        <f t="shared" si="57"/>
        <v>0</v>
      </c>
      <c r="AG108" s="178">
        <f t="shared" si="57"/>
        <v>0</v>
      </c>
      <c r="AH108" s="178">
        <f t="shared" si="57"/>
        <v>0</v>
      </c>
      <c r="AI108" s="178">
        <f t="shared" si="57"/>
        <v>0</v>
      </c>
    </row>
    <row r="109" spans="1:35" ht="13" x14ac:dyDescent="0.3">
      <c r="D109" s="1" t="s">
        <v>375</v>
      </c>
      <c r="F109" s="178">
        <v>0</v>
      </c>
      <c r="G109" s="178">
        <f>F107*'Annahmen u Setzungen Anwendung'!$D209/100</f>
        <v>0</v>
      </c>
      <c r="H109" s="178">
        <f>G107*'Annahmen u Setzungen Anwendung'!$D210/100</f>
        <v>0</v>
      </c>
      <c r="I109" s="178">
        <f>H107*'Annahmen u Setzungen Anwendung'!$D211/100</f>
        <v>0</v>
      </c>
      <c r="J109" s="178">
        <f>I107*'Annahmen u Setzungen Anwendung'!$D212/100</f>
        <v>0</v>
      </c>
      <c r="K109" s="178">
        <f>J107*'Annahmen u Setzungen Anwendung'!$D213/100</f>
        <v>0</v>
      </c>
      <c r="L109" s="178">
        <f>K107*'Annahmen u Setzungen Anwendung'!$D214/100</f>
        <v>0</v>
      </c>
      <c r="M109" s="178">
        <f>L107*'Annahmen u Setzungen Anwendung'!$D215/100</f>
        <v>0</v>
      </c>
      <c r="N109" s="178">
        <f>M107*'Annahmen u Setzungen Anwendung'!$D216/100</f>
        <v>0</v>
      </c>
      <c r="O109" s="178">
        <f>N107*'Annahmen u Setzungen Anwendung'!$D217/100</f>
        <v>0</v>
      </c>
      <c r="P109" s="178">
        <f>O107*'Annahmen u Setzungen Anwendung'!$D218/100</f>
        <v>0</v>
      </c>
      <c r="Q109" s="178">
        <f>P107*'Annahmen u Setzungen Anwendung'!$D219/100</f>
        <v>0</v>
      </c>
      <c r="R109" s="178">
        <f>Q107*'Annahmen u Setzungen Anwendung'!$D220/100</f>
        <v>0</v>
      </c>
      <c r="S109" s="178">
        <f>R107*'Annahmen u Setzungen Anwendung'!$D221/100</f>
        <v>0</v>
      </c>
      <c r="T109" s="178">
        <f>S107*'Annahmen u Setzungen Anwendung'!$D222/100</f>
        <v>0</v>
      </c>
      <c r="U109" s="178">
        <f>T107*'Annahmen u Setzungen Anwendung'!$D223/100</f>
        <v>0</v>
      </c>
      <c r="V109" s="178">
        <f>U107*'Annahmen u Setzungen Anwendung'!$D224/100</f>
        <v>0</v>
      </c>
      <c r="W109" s="178">
        <f>V107*'Annahmen u Setzungen Anwendung'!$D225/100</f>
        <v>0</v>
      </c>
      <c r="X109" s="178">
        <f>W107*'Annahmen u Setzungen Anwendung'!$D226/100</f>
        <v>0</v>
      </c>
      <c r="Y109" s="178">
        <f>X107*'Annahmen u Setzungen Anwendung'!$D227/100</f>
        <v>0</v>
      </c>
      <c r="Z109" s="178">
        <f>Y107*'Annahmen u Setzungen Anwendung'!$D228/100</f>
        <v>0</v>
      </c>
      <c r="AA109" s="178">
        <f>Z107*'Annahmen u Setzungen Anwendung'!$D229/100</f>
        <v>0</v>
      </c>
      <c r="AB109" s="178">
        <f>AA107*'Annahmen u Setzungen Anwendung'!$D230/100</f>
        <v>0</v>
      </c>
      <c r="AC109" s="178">
        <f>AB107*'Annahmen u Setzungen Anwendung'!$D231/100</f>
        <v>0</v>
      </c>
      <c r="AD109" s="178">
        <f>AC107*'Annahmen u Setzungen Anwendung'!$D232/100</f>
        <v>0</v>
      </c>
      <c r="AE109" s="178">
        <f>AD107*'Annahmen u Setzungen Anwendung'!$D233/100</f>
        <v>0</v>
      </c>
      <c r="AF109" s="178">
        <f>AE107*'Annahmen u Setzungen Anwendung'!$D208/100</f>
        <v>0</v>
      </c>
      <c r="AG109" s="178">
        <f>AF107*'Annahmen u Setzungen Anwendung'!$D208/100</f>
        <v>0</v>
      </c>
      <c r="AH109" s="178">
        <f>AG107*'Annahmen u Setzungen Anwendung'!$D208/100</f>
        <v>0</v>
      </c>
      <c r="AI109" s="178">
        <f>AH107*'Annahmen u Setzungen Anwendung'!$D208/100</f>
        <v>0</v>
      </c>
    </row>
    <row r="110" spans="1:35" ht="13" x14ac:dyDescent="0.3">
      <c r="D110" s="1" t="s">
        <v>376</v>
      </c>
      <c r="F110" s="178">
        <f>'Input Kosten Anwendung'!D12</f>
        <v>0</v>
      </c>
      <c r="G110" s="178">
        <f>'Input Kosten Anwendung'!D13</f>
        <v>0</v>
      </c>
      <c r="H110" s="178">
        <f>'Input Kosten Anwendung'!D14</f>
        <v>0</v>
      </c>
      <c r="I110" s="178">
        <f>'Input Kosten Anwendung'!D15</f>
        <v>0</v>
      </c>
      <c r="J110" s="178">
        <f>'Input Kosten Anwendung'!D16</f>
        <v>0</v>
      </c>
      <c r="K110" s="178">
        <f>'Input Kosten Anwendung'!D17</f>
        <v>0</v>
      </c>
      <c r="L110" s="178">
        <f>'Input Kosten Anwendung'!D18</f>
        <v>0</v>
      </c>
      <c r="M110" s="178">
        <f>'Input Kosten Anwendung'!D19</f>
        <v>0</v>
      </c>
      <c r="N110" s="178">
        <f>'Input Kosten Anwendung'!D20</f>
        <v>0</v>
      </c>
      <c r="O110" s="178">
        <f>'Input Kosten Anwendung'!D21</f>
        <v>0</v>
      </c>
      <c r="P110" s="178">
        <f>'Input Kosten Anwendung'!D22</f>
        <v>0</v>
      </c>
      <c r="Q110" s="178">
        <f>'Input Kosten Anwendung'!D23</f>
        <v>0</v>
      </c>
      <c r="R110" s="178">
        <f>'Input Kosten Anwendung'!D24</f>
        <v>0</v>
      </c>
      <c r="S110" s="178">
        <f>'Input Kosten Anwendung'!D25</f>
        <v>0</v>
      </c>
      <c r="T110" s="178">
        <f>'Input Kosten Anwendung'!D26</f>
        <v>0</v>
      </c>
      <c r="U110" s="178">
        <f>'Input Kosten Anwendung'!D27</f>
        <v>0</v>
      </c>
      <c r="V110" s="178">
        <f>'Input Kosten Anwendung'!D28</f>
        <v>0</v>
      </c>
      <c r="W110" s="178">
        <f>'Input Kosten Anwendung'!D29</f>
        <v>0</v>
      </c>
      <c r="X110" s="178">
        <f>'Input Kosten Anwendung'!D30</f>
        <v>0</v>
      </c>
      <c r="Y110" s="178">
        <f>'Input Kosten Anwendung'!D31</f>
        <v>0</v>
      </c>
      <c r="Z110" s="178">
        <f>'Input Kosten Anwendung'!D32</f>
        <v>0</v>
      </c>
      <c r="AA110" s="178">
        <f>'Input Kosten Anwendung'!D33</f>
        <v>0</v>
      </c>
      <c r="AB110" s="178">
        <f>'Input Kosten Anwendung'!D34</f>
        <v>0</v>
      </c>
      <c r="AC110" s="178">
        <f>'Input Kosten Anwendung'!D35</f>
        <v>0</v>
      </c>
      <c r="AD110" s="178">
        <f>'Input Kosten Anwendung'!D36</f>
        <v>0</v>
      </c>
      <c r="AE110" s="178">
        <f>'Input Kosten Anwendung'!D37</f>
        <v>0</v>
      </c>
      <c r="AF110" s="178">
        <f>'Input Kosten Anwendung'!D38</f>
        <v>0</v>
      </c>
      <c r="AG110" s="178">
        <f>'Input Kosten Anwendung'!D39</f>
        <v>0</v>
      </c>
      <c r="AH110" s="178">
        <f>'Input Kosten Anwendung'!D40</f>
        <v>0</v>
      </c>
      <c r="AI110" s="178">
        <f>'Input Kosten Anwendung'!D41</f>
        <v>0</v>
      </c>
    </row>
    <row r="111" spans="1:35" ht="13" x14ac:dyDescent="0.3">
      <c r="C111" s="399" t="s">
        <v>432</v>
      </c>
      <c r="D111" s="399"/>
      <c r="E111" s="400"/>
      <c r="F111" s="255">
        <f>F105-F110</f>
        <v>0</v>
      </c>
      <c r="G111" s="255">
        <f>F111+G105-G110+G109</f>
        <v>0</v>
      </c>
      <c r="H111" s="255">
        <f t="shared" ref="H111:AD111" si="58">G111+H105-H110+H109</f>
        <v>0</v>
      </c>
      <c r="I111" s="255">
        <f t="shared" si="58"/>
        <v>0</v>
      </c>
      <c r="J111" s="255">
        <f t="shared" si="58"/>
        <v>0</v>
      </c>
      <c r="K111" s="255">
        <f t="shared" si="58"/>
        <v>0</v>
      </c>
      <c r="L111" s="255">
        <f t="shared" si="58"/>
        <v>0</v>
      </c>
      <c r="M111" s="255">
        <f t="shared" si="58"/>
        <v>0</v>
      </c>
      <c r="N111" s="255">
        <f t="shared" si="58"/>
        <v>0</v>
      </c>
      <c r="O111" s="255">
        <f t="shared" si="58"/>
        <v>0</v>
      </c>
      <c r="P111" s="255">
        <f t="shared" si="58"/>
        <v>0</v>
      </c>
      <c r="Q111" s="255">
        <f t="shared" si="58"/>
        <v>0</v>
      </c>
      <c r="R111" s="255">
        <f t="shared" si="58"/>
        <v>0</v>
      </c>
      <c r="S111" s="255">
        <f t="shared" si="58"/>
        <v>0</v>
      </c>
      <c r="T111" s="255">
        <f t="shared" si="58"/>
        <v>0</v>
      </c>
      <c r="U111" s="255">
        <f t="shared" si="58"/>
        <v>0</v>
      </c>
      <c r="V111" s="255">
        <f t="shared" si="58"/>
        <v>0</v>
      </c>
      <c r="W111" s="255">
        <f t="shared" si="58"/>
        <v>0</v>
      </c>
      <c r="X111" s="255">
        <f t="shared" si="58"/>
        <v>0</v>
      </c>
      <c r="Y111" s="255">
        <f t="shared" si="58"/>
        <v>0</v>
      </c>
      <c r="Z111" s="255">
        <f t="shared" si="58"/>
        <v>0</v>
      </c>
      <c r="AA111" s="255">
        <f t="shared" si="58"/>
        <v>0</v>
      </c>
      <c r="AB111" s="255">
        <f t="shared" si="58"/>
        <v>0</v>
      </c>
      <c r="AC111" s="255">
        <f t="shared" si="58"/>
        <v>0</v>
      </c>
      <c r="AD111" s="255">
        <f t="shared" si="58"/>
        <v>0</v>
      </c>
      <c r="AE111" s="176">
        <f>AD111+AE108-AE114+AE113</f>
        <v>0</v>
      </c>
      <c r="AF111" s="176">
        <f>AE111+AF108-AF114+AF113</f>
        <v>0</v>
      </c>
      <c r="AG111" s="176">
        <f>AF111+AG108-AG114+AG113</f>
        <v>0</v>
      </c>
      <c r="AH111" s="176">
        <f>AG111+AH108-AH114+AH113</f>
        <v>0</v>
      </c>
      <c r="AI111" s="176">
        <f>AH111+AI108-AI114+AI113</f>
        <v>0</v>
      </c>
    </row>
    <row r="112" spans="1:35" ht="13" x14ac:dyDescent="0.3">
      <c r="D112" s="1" t="s">
        <v>374</v>
      </c>
      <c r="F112" s="255">
        <f>F105-F110+F109</f>
        <v>0</v>
      </c>
      <c r="G112" s="255">
        <f t="shared" ref="G112:AD112" si="59">G105-G110+G109</f>
        <v>0</v>
      </c>
      <c r="H112" s="255">
        <f t="shared" si="59"/>
        <v>0</v>
      </c>
      <c r="I112" s="255">
        <f t="shared" si="59"/>
        <v>0</v>
      </c>
      <c r="J112" s="255">
        <f t="shared" si="59"/>
        <v>0</v>
      </c>
      <c r="K112" s="255">
        <f t="shared" si="59"/>
        <v>0</v>
      </c>
      <c r="L112" s="255">
        <f t="shared" si="59"/>
        <v>0</v>
      </c>
      <c r="M112" s="255">
        <f t="shared" si="59"/>
        <v>0</v>
      </c>
      <c r="N112" s="255">
        <f t="shared" si="59"/>
        <v>0</v>
      </c>
      <c r="O112" s="255">
        <f t="shared" si="59"/>
        <v>0</v>
      </c>
      <c r="P112" s="255">
        <f t="shared" si="59"/>
        <v>0</v>
      </c>
      <c r="Q112" s="255">
        <f t="shared" si="59"/>
        <v>0</v>
      </c>
      <c r="R112" s="255">
        <f t="shared" si="59"/>
        <v>0</v>
      </c>
      <c r="S112" s="255">
        <f t="shared" si="59"/>
        <v>0</v>
      </c>
      <c r="T112" s="255">
        <f t="shared" si="59"/>
        <v>0</v>
      </c>
      <c r="U112" s="255">
        <f t="shared" si="59"/>
        <v>0</v>
      </c>
      <c r="V112" s="255">
        <f t="shared" si="59"/>
        <v>0</v>
      </c>
      <c r="W112" s="255">
        <f t="shared" si="59"/>
        <v>0</v>
      </c>
      <c r="X112" s="255">
        <f t="shared" si="59"/>
        <v>0</v>
      </c>
      <c r="Y112" s="255">
        <f t="shared" si="59"/>
        <v>0</v>
      </c>
      <c r="Z112" s="255">
        <f t="shared" si="59"/>
        <v>0</v>
      </c>
      <c r="AA112" s="255">
        <f t="shared" si="59"/>
        <v>0</v>
      </c>
      <c r="AB112" s="255">
        <f t="shared" si="59"/>
        <v>0</v>
      </c>
      <c r="AC112" s="255">
        <f t="shared" si="59"/>
        <v>0</v>
      </c>
      <c r="AD112" s="255">
        <f t="shared" si="59"/>
        <v>0</v>
      </c>
      <c r="AE112" s="178">
        <f>AE108-AE114+AE113</f>
        <v>0</v>
      </c>
      <c r="AF112" s="178">
        <f>AF108-AF114+AF113</f>
        <v>0</v>
      </c>
      <c r="AG112" s="178">
        <f>AG108-AG114+AG113</f>
        <v>0</v>
      </c>
      <c r="AH112" s="178">
        <f>AH108-AH114+AH113</f>
        <v>0</v>
      </c>
      <c r="AI112" s="178">
        <f>AI108-AI114+AI113</f>
        <v>0</v>
      </c>
    </row>
    <row r="113" spans="1:13" ht="13" x14ac:dyDescent="0.3">
      <c r="A113" s="10"/>
      <c r="C113" s="18"/>
      <c r="E113" s="18"/>
      <c r="H113" s="90"/>
      <c r="I113" s="18"/>
      <c r="J113" s="18"/>
      <c r="K113" s="18"/>
      <c r="L113" s="18"/>
      <c r="M113" s="18"/>
    </row>
    <row r="114" spans="1:13" s="69" customFormat="1" ht="13.5" thickBot="1" x14ac:dyDescent="0.35">
      <c r="C114" s="71" t="s">
        <v>140</v>
      </c>
      <c r="D114" s="71"/>
      <c r="E114" s="71"/>
      <c r="F114" s="71"/>
      <c r="G114" s="71"/>
      <c r="H114" s="71"/>
      <c r="I114" s="71"/>
      <c r="J114" s="71"/>
      <c r="K114" s="71"/>
      <c r="L114" s="71"/>
      <c r="M114" s="71"/>
    </row>
    <row r="115" spans="1:13" s="69" customFormat="1" x14ac:dyDescent="0.25"/>
  </sheetData>
  <sheetProtection selectLockedCells="1"/>
  <mergeCells count="12">
    <mergeCell ref="E5:K5"/>
    <mergeCell ref="C32:E35"/>
    <mergeCell ref="C8:E9"/>
    <mergeCell ref="C18:E21"/>
    <mergeCell ref="C24:E24"/>
    <mergeCell ref="C26:E26"/>
    <mergeCell ref="C28:E29"/>
    <mergeCell ref="C78:E79"/>
    <mergeCell ref="C104:E104"/>
    <mergeCell ref="C105:E105"/>
    <mergeCell ref="C107:E107"/>
    <mergeCell ref="C111:E111"/>
  </mergeCells>
  <conditionalFormatting sqref="F107:AD108 F111:AD112">
    <cfRule type="cellIs" dxfId="7" priority="1" stopIfTrue="1" operator="greaterThan">
      <formula>0</formula>
    </cfRule>
  </conditionalFormatting>
  <pageMargins left="0.39370078740157483" right="0.19685039370078741" top="0.62992125984251968" bottom="0.59055118110236227" header="0.51181102362204722" footer="0.51181102362204722"/>
  <pageSetup paperSize="9" scale="65" orientation="landscape" r:id="rId1"/>
  <headerFooter alignWithMargins="0">
    <oddFooter>&amp;L&amp;F&amp;A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tabColor rgb="FFFFC000"/>
  </sheetPr>
  <dimension ref="A3:AQ144"/>
  <sheetViews>
    <sheetView zoomScale="90" zoomScaleNormal="90" workbookViewId="0">
      <pane xSplit="5" ySplit="7" topLeftCell="F8" activePane="bottomRight" state="frozen"/>
      <selection activeCell="F33" sqref="F33"/>
      <selection pane="topRight" activeCell="F33" sqref="F33"/>
      <selection pane="bottomLeft" activeCell="F33" sqref="F33"/>
      <selection pane="bottomRight" activeCell="K3" sqref="K3"/>
    </sheetView>
  </sheetViews>
  <sheetFormatPr baseColWidth="10" defaultColWidth="11.453125" defaultRowHeight="12.5" x14ac:dyDescent="0.25"/>
  <cols>
    <col min="1" max="1" width="9.453125" style="1" customWidth="1"/>
    <col min="2" max="2" width="1.54296875" style="1" customWidth="1"/>
    <col min="3" max="3" width="5.7265625" style="1" customWidth="1"/>
    <col min="4" max="4" width="12.81640625" style="1" customWidth="1"/>
    <col min="5" max="5" width="27" style="1" customWidth="1"/>
    <col min="6" max="30" width="15" style="1" customWidth="1"/>
    <col min="31" max="35" width="15.7265625" style="1" hidden="1" customWidth="1"/>
    <col min="36" max="36" width="0" style="1" hidden="1" customWidth="1"/>
    <col min="37" max="16384" width="11.453125" style="1"/>
  </cols>
  <sheetData>
    <row r="3" spans="1:43" x14ac:dyDescent="0.25">
      <c r="K3" s="1" t="str">
        <f>'Input Kosten Anwendung'!K3</f>
        <v>Anwendung</v>
      </c>
    </row>
    <row r="4" spans="1:43" ht="22.5" x14ac:dyDescent="0.45">
      <c r="E4" s="2" t="s">
        <v>433</v>
      </c>
    </row>
    <row r="5" spans="1:43" x14ac:dyDescent="0.25">
      <c r="E5" s="393">
        <f>Projektbezeichnung</f>
        <v>0</v>
      </c>
      <c r="F5" s="393"/>
      <c r="G5" s="393"/>
      <c r="H5" s="393"/>
      <c r="I5" s="393"/>
      <c r="J5" s="393"/>
      <c r="K5" s="393"/>
    </row>
    <row r="6" spans="1:43" ht="13" x14ac:dyDescent="0.3">
      <c r="A6" s="69"/>
      <c r="C6" s="165" t="s">
        <v>434</v>
      </c>
      <c r="AE6" s="10" t="s">
        <v>350</v>
      </c>
    </row>
    <row r="8" spans="1:43" ht="12.75" customHeight="1" x14ac:dyDescent="0.3">
      <c r="A8" s="3"/>
      <c r="C8" s="190"/>
      <c r="D8" s="190"/>
      <c r="E8" s="190"/>
      <c r="F8" s="167">
        <f>Anfangsjahr</f>
        <v>2025</v>
      </c>
      <c r="G8" s="167">
        <f>F8+1</f>
        <v>2026</v>
      </c>
      <c r="H8" s="167">
        <f t="shared" ref="H8:AD8" si="0">G8+1</f>
        <v>2027</v>
      </c>
      <c r="I8" s="167">
        <f t="shared" si="0"/>
        <v>2028</v>
      </c>
      <c r="J8" s="167">
        <f t="shared" si="0"/>
        <v>2029</v>
      </c>
      <c r="K8" s="167">
        <f t="shared" si="0"/>
        <v>2030</v>
      </c>
      <c r="L8" s="167">
        <f t="shared" si="0"/>
        <v>2031</v>
      </c>
      <c r="M8" s="167">
        <f t="shared" si="0"/>
        <v>2032</v>
      </c>
      <c r="N8" s="167">
        <f t="shared" si="0"/>
        <v>2033</v>
      </c>
      <c r="O8" s="167">
        <f t="shared" si="0"/>
        <v>2034</v>
      </c>
      <c r="P8" s="167">
        <f t="shared" si="0"/>
        <v>2035</v>
      </c>
      <c r="Q8" s="167">
        <f t="shared" si="0"/>
        <v>2036</v>
      </c>
      <c r="R8" s="167">
        <f t="shared" si="0"/>
        <v>2037</v>
      </c>
      <c r="S8" s="167">
        <f t="shared" si="0"/>
        <v>2038</v>
      </c>
      <c r="T8" s="167">
        <f t="shared" si="0"/>
        <v>2039</v>
      </c>
      <c r="U8" s="167">
        <f t="shared" si="0"/>
        <v>2040</v>
      </c>
      <c r="V8" s="167">
        <f t="shared" si="0"/>
        <v>2041</v>
      </c>
      <c r="W8" s="167">
        <f t="shared" si="0"/>
        <v>2042</v>
      </c>
      <c r="X8" s="167">
        <f t="shared" si="0"/>
        <v>2043</v>
      </c>
      <c r="Y8" s="167">
        <f t="shared" si="0"/>
        <v>2044</v>
      </c>
      <c r="Z8" s="167">
        <f t="shared" si="0"/>
        <v>2045</v>
      </c>
      <c r="AA8" s="167">
        <f t="shared" si="0"/>
        <v>2046</v>
      </c>
      <c r="AB8" s="167">
        <f t="shared" si="0"/>
        <v>2047</v>
      </c>
      <c r="AC8" s="167">
        <f t="shared" si="0"/>
        <v>2048</v>
      </c>
      <c r="AD8" s="167">
        <f t="shared" si="0"/>
        <v>2049</v>
      </c>
      <c r="AE8" s="167" t="e">
        <f>IF(AD8+1&lt;#REF!+30,AD8+1,"")</f>
        <v>#REF!</v>
      </c>
      <c r="AF8" s="167" t="e">
        <f>IF(AE8+1&lt;#REF!+30,AE8+1,"")</f>
        <v>#REF!</v>
      </c>
      <c r="AG8" s="167" t="e">
        <f>IF(AF8+1&lt;#REF!+30,AF8+1,"")</f>
        <v>#REF!</v>
      </c>
      <c r="AH8" s="167" t="e">
        <f>IF(AG8+1&lt;#REF!+30,AG8+1,"")</f>
        <v>#REF!</v>
      </c>
      <c r="AI8" s="167" t="e">
        <f>IF(AH8+1&lt;#REF!+30,AH8+1,"")</f>
        <v>#REF!</v>
      </c>
    </row>
    <row r="9" spans="1:43" ht="13" x14ac:dyDescent="0.3">
      <c r="A9" s="3"/>
      <c r="C9" s="174" t="s">
        <v>380</v>
      </c>
      <c r="D9" s="170"/>
      <c r="E9" s="171"/>
      <c r="F9" s="199">
        <f>SUM('ZwischenErgebnisse Anwendung'!F9,'ZwischenErgebnisse Anwendung'!F21,'ZwischenErgebnisse Anwendung'!F24,'ZwischenErgebnisse Anwendung'!F29,'ZwischenErgebnisse Anwendung'!F35,'ZwischenErgebnisse Anwendung'!F79,'ZwischenErgebnisse Anwendung'!F84,'ZwischenErgebnisse Anwendung'!F87)</f>
        <v>0</v>
      </c>
      <c r="G9" s="199">
        <f>SUM('ZwischenErgebnisse Anwendung'!G9,'ZwischenErgebnisse Anwendung'!G21,'ZwischenErgebnisse Anwendung'!G24,'ZwischenErgebnisse Anwendung'!G29,'ZwischenErgebnisse Anwendung'!G35,'ZwischenErgebnisse Anwendung'!G79,'ZwischenErgebnisse Anwendung'!G84,'ZwischenErgebnisse Anwendung'!G87)</f>
        <v>0</v>
      </c>
      <c r="H9" s="199">
        <f>SUM('ZwischenErgebnisse Anwendung'!H9,'ZwischenErgebnisse Anwendung'!H21,'ZwischenErgebnisse Anwendung'!H24,'ZwischenErgebnisse Anwendung'!H29,'ZwischenErgebnisse Anwendung'!H35,'ZwischenErgebnisse Anwendung'!H79,'ZwischenErgebnisse Anwendung'!H84,'ZwischenErgebnisse Anwendung'!H87)</f>
        <v>0</v>
      </c>
      <c r="I9" s="199">
        <f>SUM('ZwischenErgebnisse Anwendung'!I9,'ZwischenErgebnisse Anwendung'!I21,'ZwischenErgebnisse Anwendung'!I24,'ZwischenErgebnisse Anwendung'!I29,'ZwischenErgebnisse Anwendung'!I35,'ZwischenErgebnisse Anwendung'!I79,'ZwischenErgebnisse Anwendung'!I84,'ZwischenErgebnisse Anwendung'!I87)</f>
        <v>0</v>
      </c>
      <c r="J9" s="199">
        <f>SUM('ZwischenErgebnisse Anwendung'!J9,'ZwischenErgebnisse Anwendung'!J21,'ZwischenErgebnisse Anwendung'!J24,'ZwischenErgebnisse Anwendung'!J29,'ZwischenErgebnisse Anwendung'!J35,'ZwischenErgebnisse Anwendung'!J79,'ZwischenErgebnisse Anwendung'!J84,'ZwischenErgebnisse Anwendung'!J87)</f>
        <v>0</v>
      </c>
      <c r="K9" s="199">
        <f>SUM('ZwischenErgebnisse Anwendung'!K9,'ZwischenErgebnisse Anwendung'!K21,'ZwischenErgebnisse Anwendung'!K24,'ZwischenErgebnisse Anwendung'!K29,'ZwischenErgebnisse Anwendung'!K35,'ZwischenErgebnisse Anwendung'!K79,'ZwischenErgebnisse Anwendung'!K84,'ZwischenErgebnisse Anwendung'!K87)</f>
        <v>0</v>
      </c>
      <c r="L9" s="199">
        <f>SUM('ZwischenErgebnisse Anwendung'!L9,'ZwischenErgebnisse Anwendung'!L21,'ZwischenErgebnisse Anwendung'!L24,'ZwischenErgebnisse Anwendung'!L29,'ZwischenErgebnisse Anwendung'!L35,'ZwischenErgebnisse Anwendung'!L79,'ZwischenErgebnisse Anwendung'!L84,'ZwischenErgebnisse Anwendung'!L87)</f>
        <v>0</v>
      </c>
      <c r="M9" s="199">
        <f>SUM('ZwischenErgebnisse Anwendung'!M9,'ZwischenErgebnisse Anwendung'!M21,'ZwischenErgebnisse Anwendung'!M24,'ZwischenErgebnisse Anwendung'!M29,'ZwischenErgebnisse Anwendung'!M35,'ZwischenErgebnisse Anwendung'!M79,'ZwischenErgebnisse Anwendung'!M84,'ZwischenErgebnisse Anwendung'!M87)</f>
        <v>0</v>
      </c>
      <c r="N9" s="199">
        <f>SUM('ZwischenErgebnisse Anwendung'!N9,'ZwischenErgebnisse Anwendung'!N21,'ZwischenErgebnisse Anwendung'!N24,'ZwischenErgebnisse Anwendung'!N29,'ZwischenErgebnisse Anwendung'!N35,'ZwischenErgebnisse Anwendung'!N79,'ZwischenErgebnisse Anwendung'!N84,'ZwischenErgebnisse Anwendung'!N87)</f>
        <v>0</v>
      </c>
      <c r="O9" s="199">
        <f>SUM('ZwischenErgebnisse Anwendung'!O9,'ZwischenErgebnisse Anwendung'!O21,'ZwischenErgebnisse Anwendung'!O24,'ZwischenErgebnisse Anwendung'!O29,'ZwischenErgebnisse Anwendung'!O35,'ZwischenErgebnisse Anwendung'!O79,'ZwischenErgebnisse Anwendung'!O84,'ZwischenErgebnisse Anwendung'!O87)</f>
        <v>0</v>
      </c>
      <c r="P9" s="199">
        <f>SUM('ZwischenErgebnisse Anwendung'!P9,'ZwischenErgebnisse Anwendung'!P21,'ZwischenErgebnisse Anwendung'!P24,'ZwischenErgebnisse Anwendung'!P29,'ZwischenErgebnisse Anwendung'!P35,'ZwischenErgebnisse Anwendung'!P79,'ZwischenErgebnisse Anwendung'!P84,'ZwischenErgebnisse Anwendung'!P87)</f>
        <v>0</v>
      </c>
      <c r="Q9" s="199">
        <f>SUM('ZwischenErgebnisse Anwendung'!Q9,'ZwischenErgebnisse Anwendung'!Q21,'ZwischenErgebnisse Anwendung'!Q24,'ZwischenErgebnisse Anwendung'!Q29,'ZwischenErgebnisse Anwendung'!Q35,'ZwischenErgebnisse Anwendung'!Q79,'ZwischenErgebnisse Anwendung'!Q84,'ZwischenErgebnisse Anwendung'!Q87)</f>
        <v>0</v>
      </c>
      <c r="R9" s="199">
        <f>SUM('ZwischenErgebnisse Anwendung'!R9,'ZwischenErgebnisse Anwendung'!R21,'ZwischenErgebnisse Anwendung'!R24,'ZwischenErgebnisse Anwendung'!R29,'ZwischenErgebnisse Anwendung'!R35,'ZwischenErgebnisse Anwendung'!R79,'ZwischenErgebnisse Anwendung'!R84,'ZwischenErgebnisse Anwendung'!R87)</f>
        <v>0</v>
      </c>
      <c r="S9" s="199">
        <f>SUM('ZwischenErgebnisse Anwendung'!S9,'ZwischenErgebnisse Anwendung'!S21,'ZwischenErgebnisse Anwendung'!S24,'ZwischenErgebnisse Anwendung'!S29,'ZwischenErgebnisse Anwendung'!S35,'ZwischenErgebnisse Anwendung'!S79,'ZwischenErgebnisse Anwendung'!S84,'ZwischenErgebnisse Anwendung'!S87)</f>
        <v>0</v>
      </c>
      <c r="T9" s="199">
        <f>SUM('ZwischenErgebnisse Anwendung'!T9,'ZwischenErgebnisse Anwendung'!T21,'ZwischenErgebnisse Anwendung'!T24,'ZwischenErgebnisse Anwendung'!T29,'ZwischenErgebnisse Anwendung'!T35,'ZwischenErgebnisse Anwendung'!T79,'ZwischenErgebnisse Anwendung'!T84,'ZwischenErgebnisse Anwendung'!T87)</f>
        <v>0</v>
      </c>
      <c r="U9" s="199">
        <f>SUM('ZwischenErgebnisse Anwendung'!U9,'ZwischenErgebnisse Anwendung'!U21,'ZwischenErgebnisse Anwendung'!U24,'ZwischenErgebnisse Anwendung'!U29,'ZwischenErgebnisse Anwendung'!U35,'ZwischenErgebnisse Anwendung'!U79,'ZwischenErgebnisse Anwendung'!U84,'ZwischenErgebnisse Anwendung'!U87)</f>
        <v>0</v>
      </c>
      <c r="V9" s="199">
        <f>SUM('ZwischenErgebnisse Anwendung'!V9,'ZwischenErgebnisse Anwendung'!V21,'ZwischenErgebnisse Anwendung'!V24,'ZwischenErgebnisse Anwendung'!V29,'ZwischenErgebnisse Anwendung'!V35,'ZwischenErgebnisse Anwendung'!V79,'ZwischenErgebnisse Anwendung'!V84,'ZwischenErgebnisse Anwendung'!V87)</f>
        <v>0</v>
      </c>
      <c r="W9" s="199">
        <f>SUM('ZwischenErgebnisse Anwendung'!W9,'ZwischenErgebnisse Anwendung'!W21,'ZwischenErgebnisse Anwendung'!W24,'ZwischenErgebnisse Anwendung'!W29,'ZwischenErgebnisse Anwendung'!W35,'ZwischenErgebnisse Anwendung'!W79,'ZwischenErgebnisse Anwendung'!W84,'ZwischenErgebnisse Anwendung'!W87)</f>
        <v>0</v>
      </c>
      <c r="X9" s="199">
        <f>SUM('ZwischenErgebnisse Anwendung'!X9,'ZwischenErgebnisse Anwendung'!X21,'ZwischenErgebnisse Anwendung'!X24,'ZwischenErgebnisse Anwendung'!X29,'ZwischenErgebnisse Anwendung'!X35,'ZwischenErgebnisse Anwendung'!X79,'ZwischenErgebnisse Anwendung'!X84,'ZwischenErgebnisse Anwendung'!X87)</f>
        <v>0</v>
      </c>
      <c r="Y9" s="199">
        <f>SUM('ZwischenErgebnisse Anwendung'!Y9,'ZwischenErgebnisse Anwendung'!Y21,'ZwischenErgebnisse Anwendung'!Y24,'ZwischenErgebnisse Anwendung'!Y29,'ZwischenErgebnisse Anwendung'!Y35,'ZwischenErgebnisse Anwendung'!Y79,'ZwischenErgebnisse Anwendung'!Y84,'ZwischenErgebnisse Anwendung'!Y87)</f>
        <v>0</v>
      </c>
      <c r="Z9" s="199">
        <f>SUM('ZwischenErgebnisse Anwendung'!Z9,'ZwischenErgebnisse Anwendung'!Z21,'ZwischenErgebnisse Anwendung'!Z24,'ZwischenErgebnisse Anwendung'!Z29,'ZwischenErgebnisse Anwendung'!Z35,'ZwischenErgebnisse Anwendung'!Z79,'ZwischenErgebnisse Anwendung'!Z84,'ZwischenErgebnisse Anwendung'!Z87)</f>
        <v>0</v>
      </c>
      <c r="AA9" s="199">
        <f>SUM('ZwischenErgebnisse Anwendung'!AA9,'ZwischenErgebnisse Anwendung'!AA21,'ZwischenErgebnisse Anwendung'!AA24,'ZwischenErgebnisse Anwendung'!AA29,'ZwischenErgebnisse Anwendung'!AA35,'ZwischenErgebnisse Anwendung'!AA79,'ZwischenErgebnisse Anwendung'!AA84,'ZwischenErgebnisse Anwendung'!AA87)</f>
        <v>0</v>
      </c>
      <c r="AB9" s="199">
        <f>SUM('ZwischenErgebnisse Anwendung'!AB9,'ZwischenErgebnisse Anwendung'!AB21,'ZwischenErgebnisse Anwendung'!AB24,'ZwischenErgebnisse Anwendung'!AB29,'ZwischenErgebnisse Anwendung'!AB35,'ZwischenErgebnisse Anwendung'!AB79,'ZwischenErgebnisse Anwendung'!AB84,'ZwischenErgebnisse Anwendung'!AB87)</f>
        <v>0</v>
      </c>
      <c r="AC9" s="199">
        <f>SUM('ZwischenErgebnisse Anwendung'!AC9,'ZwischenErgebnisse Anwendung'!AC21,'ZwischenErgebnisse Anwendung'!AC24,'ZwischenErgebnisse Anwendung'!AC29,'ZwischenErgebnisse Anwendung'!AC35,'ZwischenErgebnisse Anwendung'!AC79,'ZwischenErgebnisse Anwendung'!AC84,'ZwischenErgebnisse Anwendung'!AC87)</f>
        <v>0</v>
      </c>
      <c r="AD9" s="199">
        <f>SUM('ZwischenErgebnisse Anwendung'!AD9,'ZwischenErgebnisse Anwendung'!AD21,'ZwischenErgebnisse Anwendung'!AD24,'ZwischenErgebnisse Anwendung'!AD29,'ZwischenErgebnisse Anwendung'!AD35,'ZwischenErgebnisse Anwendung'!AD79,'ZwischenErgebnisse Anwendung'!AD84,'ZwischenErgebnisse Anwendung'!AD87)</f>
        <v>0</v>
      </c>
      <c r="AE9" s="169">
        <f>SUM(AE10:AE11)</f>
        <v>0</v>
      </c>
      <c r="AF9" s="169">
        <f>SUM(AF10:AF11)</f>
        <v>0</v>
      </c>
      <c r="AG9" s="169">
        <f>SUM(AG10:AG11)</f>
        <v>0</v>
      </c>
      <c r="AH9" s="169">
        <f>SUM(AH10:AH11)</f>
        <v>0</v>
      </c>
      <c r="AI9" s="169">
        <f>SUM(AI10:AI11)</f>
        <v>0</v>
      </c>
    </row>
    <row r="10" spans="1:43" ht="13" hidden="1" x14ac:dyDescent="0.3">
      <c r="A10" s="10" t="s">
        <v>435</v>
      </c>
      <c r="C10" s="191"/>
      <c r="D10" s="191" t="s">
        <v>436</v>
      </c>
      <c r="E10" s="192"/>
      <c r="F10" s="256">
        <f>SUM($F$9:F9)</f>
        <v>0</v>
      </c>
      <c r="G10" s="256">
        <f>SUM($F$9:G9)</f>
        <v>0</v>
      </c>
      <c r="H10" s="256">
        <f>SUM($F$9:H9)</f>
        <v>0</v>
      </c>
      <c r="I10" s="256">
        <f>SUM($F$9:I9)</f>
        <v>0</v>
      </c>
      <c r="J10" s="256">
        <f>SUM($F$9:J9)</f>
        <v>0</v>
      </c>
      <c r="K10" s="256">
        <f>SUM($F$9:K9)</f>
        <v>0</v>
      </c>
      <c r="L10" s="256">
        <f>SUM($F$9:L9)</f>
        <v>0</v>
      </c>
      <c r="M10" s="256">
        <f>SUM($F$9:M9)</f>
        <v>0</v>
      </c>
      <c r="N10" s="256">
        <f>SUM($F$9:N9)</f>
        <v>0</v>
      </c>
      <c r="O10" s="256">
        <f>SUM($F$9:O9)</f>
        <v>0</v>
      </c>
      <c r="P10" s="256">
        <f>SUM($F$9:P9)</f>
        <v>0</v>
      </c>
      <c r="Q10" s="256">
        <f>SUM($F$9:Q9)</f>
        <v>0</v>
      </c>
      <c r="R10" s="256">
        <f>SUM($F$9:R9)</f>
        <v>0</v>
      </c>
      <c r="S10" s="256">
        <f>SUM($F$9:S9)</f>
        <v>0</v>
      </c>
      <c r="T10" s="256">
        <f>SUM($F$9:T9)</f>
        <v>0</v>
      </c>
      <c r="U10" s="256">
        <f>SUM($F$9:U9)</f>
        <v>0</v>
      </c>
      <c r="V10" s="256">
        <f>SUM($F$9:V9)</f>
        <v>0</v>
      </c>
      <c r="W10" s="256">
        <f>SUM($F$9:W9)</f>
        <v>0</v>
      </c>
      <c r="X10" s="256">
        <f>SUM($F$9:X9)</f>
        <v>0</v>
      </c>
      <c r="Y10" s="256">
        <f>SUM($F$9:Y9)</f>
        <v>0</v>
      </c>
      <c r="Z10" s="256">
        <f>SUM($F$9:Z9)</f>
        <v>0</v>
      </c>
      <c r="AA10" s="256">
        <f>SUM($F$9:AA9)</f>
        <v>0</v>
      </c>
      <c r="AB10" s="256">
        <f>SUM($F$9:AB9)</f>
        <v>0</v>
      </c>
      <c r="AC10" s="256">
        <f>SUM($F$9:AC9)</f>
        <v>0</v>
      </c>
      <c r="AD10" s="256">
        <f>SUM($F$9:AD9)</f>
        <v>0</v>
      </c>
      <c r="AE10" s="173">
        <f>'Input Kosten Grundlagen'!D37/'Annahmen u Setzungen Grundlagen'!$D$25</f>
        <v>0</v>
      </c>
      <c r="AF10" s="173">
        <f>'Input Kosten Grundlagen'!D38/'Annahmen u Setzungen Grundlagen'!$D$25</f>
        <v>0</v>
      </c>
      <c r="AG10" s="173">
        <f>'Input Kosten Grundlagen'!D39/'Annahmen u Setzungen Grundlagen'!$D$25</f>
        <v>0</v>
      </c>
      <c r="AH10" s="173">
        <f>'Input Kosten Grundlagen'!D40/'Annahmen u Setzungen Grundlagen'!$D$25</f>
        <v>0</v>
      </c>
      <c r="AI10" s="173">
        <f>'Input Kosten Grundlagen'!D41/'Annahmen u Setzungen Grundlagen'!$D$25</f>
        <v>0</v>
      </c>
    </row>
    <row r="11" spans="1:43" ht="13" x14ac:dyDescent="0.3">
      <c r="C11" s="170"/>
      <c r="D11" s="194"/>
      <c r="E11" s="194"/>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196">
        <f>'Input Dritt Grundlagen'!D44/'Annahmen u Setzungen Grundlagen'!$D$25</f>
        <v>0</v>
      </c>
      <c r="AF11" s="173">
        <f>'Input Dritt Grundlagen'!D45/'Annahmen u Setzungen Grundlagen'!$D$25</f>
        <v>0</v>
      </c>
      <c r="AG11" s="173">
        <f>'Input Dritt Grundlagen'!D46/'Annahmen u Setzungen Grundlagen'!$D$25</f>
        <v>0</v>
      </c>
      <c r="AH11" s="173">
        <f>'Input Dritt Grundlagen'!D47/'Annahmen u Setzungen Grundlagen'!$D$25</f>
        <v>0</v>
      </c>
      <c r="AI11" s="173">
        <f>'Input Dritt Grundlagen'!D48/'Annahmen u Setzungen Grundlagen'!$D$25</f>
        <v>0</v>
      </c>
    </row>
    <row r="12" spans="1:43" ht="13" x14ac:dyDescent="0.3">
      <c r="A12" s="10"/>
      <c r="C12" s="174" t="s">
        <v>382</v>
      </c>
      <c r="D12" s="170"/>
      <c r="E12" s="171"/>
      <c r="F12" s="199">
        <f>F9*(1-'Annahmen u Setzungen Anwendung'!$D$194/100)*'Annahmen u Setzungen Anwendung'!$D$196</f>
        <v>0</v>
      </c>
      <c r="G12" s="199">
        <f>G9*(1-'Annahmen u Setzungen Anwendung'!$D$194/100)*'Annahmen u Setzungen Anwendung'!$D$196</f>
        <v>0</v>
      </c>
      <c r="H12" s="199">
        <f>H9*(1-'Annahmen u Setzungen Anwendung'!$D$194/100)*'Annahmen u Setzungen Anwendung'!$D$196</f>
        <v>0</v>
      </c>
      <c r="I12" s="199">
        <f>I9*(1-'Annahmen u Setzungen Anwendung'!$D$194/100)*'Annahmen u Setzungen Anwendung'!$D$196</f>
        <v>0</v>
      </c>
      <c r="J12" s="199">
        <f>J9*(1-'Annahmen u Setzungen Anwendung'!$D$194/100)*'Annahmen u Setzungen Anwendung'!$D$196</f>
        <v>0</v>
      </c>
      <c r="K12" s="199">
        <f>K9*(1-'Annahmen u Setzungen Anwendung'!$D$194/100)*'Annahmen u Setzungen Anwendung'!$D$196</f>
        <v>0</v>
      </c>
      <c r="L12" s="199">
        <f>L9*(1-'Annahmen u Setzungen Anwendung'!$D$194/100)*'Annahmen u Setzungen Anwendung'!$D$196</f>
        <v>0</v>
      </c>
      <c r="M12" s="199">
        <f>M9*(1-'Annahmen u Setzungen Anwendung'!$D$194/100)*'Annahmen u Setzungen Anwendung'!$D$196</f>
        <v>0</v>
      </c>
      <c r="N12" s="199">
        <f>N9*(1-'Annahmen u Setzungen Anwendung'!$D$194/100)*'Annahmen u Setzungen Anwendung'!$D$196</f>
        <v>0</v>
      </c>
      <c r="O12" s="199">
        <f>O9*(1-'Annahmen u Setzungen Anwendung'!$D$194/100)*'Annahmen u Setzungen Anwendung'!$D$196</f>
        <v>0</v>
      </c>
      <c r="P12" s="199">
        <f>P9*(1-'Annahmen u Setzungen Anwendung'!$D$194/100)*'Annahmen u Setzungen Anwendung'!$D$196</f>
        <v>0</v>
      </c>
      <c r="Q12" s="199">
        <f>Q9*(1-'Annahmen u Setzungen Anwendung'!$D$194/100)*'Annahmen u Setzungen Anwendung'!$D$196</f>
        <v>0</v>
      </c>
      <c r="R12" s="199">
        <f>R9*(1-'Annahmen u Setzungen Anwendung'!$D$194/100)*'Annahmen u Setzungen Anwendung'!$D$196</f>
        <v>0</v>
      </c>
      <c r="S12" s="199">
        <f>S9*(1-'Annahmen u Setzungen Anwendung'!$D$194/100)*'Annahmen u Setzungen Anwendung'!$D$196</f>
        <v>0</v>
      </c>
      <c r="T12" s="199">
        <f>T9*(1-'Annahmen u Setzungen Anwendung'!$D$194/100)*'Annahmen u Setzungen Anwendung'!$D$196</f>
        <v>0</v>
      </c>
      <c r="U12" s="199">
        <f>U9*(1-'Annahmen u Setzungen Anwendung'!$D$194/100)*'Annahmen u Setzungen Anwendung'!$D$196</f>
        <v>0</v>
      </c>
      <c r="V12" s="199">
        <f>V9*(1-'Annahmen u Setzungen Anwendung'!$D$194/100)*'Annahmen u Setzungen Anwendung'!$D$196</f>
        <v>0</v>
      </c>
      <c r="W12" s="199">
        <f>W9*(1-'Annahmen u Setzungen Anwendung'!$D$194/100)*'Annahmen u Setzungen Anwendung'!$D$196</f>
        <v>0</v>
      </c>
      <c r="X12" s="199">
        <f>X9*(1-'Annahmen u Setzungen Anwendung'!$D$194/100)*'Annahmen u Setzungen Anwendung'!$D$196</f>
        <v>0</v>
      </c>
      <c r="Y12" s="199">
        <f>Y9*(1-'Annahmen u Setzungen Anwendung'!$D$194/100)*'Annahmen u Setzungen Anwendung'!$D$196</f>
        <v>0</v>
      </c>
      <c r="Z12" s="199">
        <f>Z9*(1-'Annahmen u Setzungen Anwendung'!$D$194/100)*'Annahmen u Setzungen Anwendung'!$D$196</f>
        <v>0</v>
      </c>
      <c r="AA12" s="199">
        <f>AA9*(1-'Annahmen u Setzungen Anwendung'!$D$194/100)*'Annahmen u Setzungen Anwendung'!$D$196</f>
        <v>0</v>
      </c>
      <c r="AB12" s="199">
        <f>AB9*(1-'Annahmen u Setzungen Anwendung'!$D$194/100)*'Annahmen u Setzungen Anwendung'!$D$196</f>
        <v>0</v>
      </c>
      <c r="AC12" s="199">
        <f>AC9*(1-'Annahmen u Setzungen Anwendung'!$D$194/100)*'Annahmen u Setzungen Anwendung'!$D$196</f>
        <v>0</v>
      </c>
      <c r="AD12" s="199">
        <f>AD9*(1-'Annahmen u Setzungen Anwendung'!$D$194/100)*'Annahmen u Setzungen Anwendung'!$D$196</f>
        <v>0</v>
      </c>
    </row>
    <row r="13" spans="1:43" ht="13" hidden="1" x14ac:dyDescent="0.3">
      <c r="A13" s="10" t="s">
        <v>435</v>
      </c>
      <c r="C13" s="170"/>
      <c r="D13" s="170" t="s">
        <v>383</v>
      </c>
      <c r="E13" s="171"/>
      <c r="F13" s="258">
        <f>SUM($F$12:F12)</f>
        <v>0</v>
      </c>
      <c r="G13" s="258">
        <f>SUM($F$12:G12)</f>
        <v>0</v>
      </c>
      <c r="H13" s="258">
        <f>SUM($F$12:H12)</f>
        <v>0</v>
      </c>
      <c r="I13" s="258">
        <f>SUM($F$12:I12)</f>
        <v>0</v>
      </c>
      <c r="J13" s="258">
        <f>SUM($F$12:J12)</f>
        <v>0</v>
      </c>
      <c r="K13" s="258">
        <f>SUM($F$12:K12)</f>
        <v>0</v>
      </c>
      <c r="L13" s="258">
        <f>SUM($F$12:L12)</f>
        <v>0</v>
      </c>
      <c r="M13" s="258">
        <f>SUM($F$12:M12)</f>
        <v>0</v>
      </c>
      <c r="N13" s="258">
        <f>SUM($F$12:N12)</f>
        <v>0</v>
      </c>
      <c r="O13" s="258">
        <f>SUM($F$12:O12)</f>
        <v>0</v>
      </c>
      <c r="P13" s="258">
        <f>SUM($F$12:P12)</f>
        <v>0</v>
      </c>
      <c r="Q13" s="258">
        <f>SUM($F$12:Q12)</f>
        <v>0</v>
      </c>
      <c r="R13" s="258">
        <f>SUM($F$12:R12)</f>
        <v>0</v>
      </c>
      <c r="S13" s="258">
        <f>SUM($F$12:S12)</f>
        <v>0</v>
      </c>
      <c r="T13" s="258">
        <f>SUM($F$12:T12)</f>
        <v>0</v>
      </c>
      <c r="U13" s="258">
        <f>SUM($F$12:U12)</f>
        <v>0</v>
      </c>
      <c r="V13" s="258">
        <f>SUM($F$12:V12)</f>
        <v>0</v>
      </c>
      <c r="W13" s="258">
        <f>SUM($F$12:W12)</f>
        <v>0</v>
      </c>
      <c r="X13" s="258">
        <f>SUM($F$12:X12)</f>
        <v>0</v>
      </c>
      <c r="Y13" s="258">
        <f>SUM($F$12:Y12)</f>
        <v>0</v>
      </c>
      <c r="Z13" s="258">
        <f>SUM($F$12:Z12)</f>
        <v>0</v>
      </c>
      <c r="AA13" s="258">
        <f>SUM($F$12:AA12)</f>
        <v>0</v>
      </c>
      <c r="AB13" s="258">
        <f>SUM($F$12:AB12)</f>
        <v>0</v>
      </c>
      <c r="AC13" s="258">
        <f>SUM($F$12:AC12)</f>
        <v>0</v>
      </c>
      <c r="AD13" s="258">
        <f>SUM($F$12:AD12)</f>
        <v>0</v>
      </c>
      <c r="AE13" s="176">
        <f>'Input Dritt Grundlagen'!D44</f>
        <v>0</v>
      </c>
      <c r="AF13" s="176">
        <f>'Input Dritt Grundlagen'!D45</f>
        <v>0</v>
      </c>
      <c r="AG13" s="176">
        <f>'Input Dritt Grundlagen'!D46</f>
        <v>0</v>
      </c>
      <c r="AH13" s="176">
        <f>'Input Dritt Grundlagen'!D47</f>
        <v>0</v>
      </c>
      <c r="AI13" s="176">
        <f>'Input Dritt Grundlagen'!D48</f>
        <v>0</v>
      </c>
      <c r="AJ13" s="177"/>
      <c r="AK13" s="177"/>
      <c r="AL13" s="177"/>
      <c r="AM13" s="177"/>
      <c r="AN13" s="177"/>
      <c r="AO13" s="177"/>
      <c r="AP13" s="177"/>
      <c r="AQ13" s="177"/>
    </row>
    <row r="14" spans="1:43" ht="13" x14ac:dyDescent="0.3">
      <c r="C14" s="80"/>
      <c r="D14" s="18"/>
      <c r="E14" s="18"/>
      <c r="F14" s="18"/>
      <c r="G14" s="18"/>
      <c r="H14" s="90"/>
      <c r="I14" s="18"/>
      <c r="J14" s="18"/>
      <c r="K14" s="18"/>
      <c r="L14" s="18"/>
      <c r="M14" s="18"/>
    </row>
    <row r="15" spans="1:43" ht="13" x14ac:dyDescent="0.3">
      <c r="C15" s="399" t="s">
        <v>430</v>
      </c>
      <c r="D15" s="399"/>
      <c r="E15" s="400"/>
      <c r="F15" s="175">
        <f>'ZwischenErgebnisse Anwendung'!F104</f>
        <v>0</v>
      </c>
      <c r="G15" s="175">
        <f>'ZwischenErgebnisse Anwendung'!G104</f>
        <v>0</v>
      </c>
      <c r="H15" s="175">
        <f>'ZwischenErgebnisse Anwendung'!H104</f>
        <v>0</v>
      </c>
      <c r="I15" s="175">
        <f>'ZwischenErgebnisse Anwendung'!I104</f>
        <v>0</v>
      </c>
      <c r="J15" s="175">
        <f>'ZwischenErgebnisse Anwendung'!J104</f>
        <v>0</v>
      </c>
      <c r="K15" s="175">
        <f>'ZwischenErgebnisse Anwendung'!K104</f>
        <v>0</v>
      </c>
      <c r="L15" s="175">
        <f>'ZwischenErgebnisse Anwendung'!L104</f>
        <v>0</v>
      </c>
      <c r="M15" s="175">
        <f>'ZwischenErgebnisse Anwendung'!M104</f>
        <v>0</v>
      </c>
      <c r="N15" s="175">
        <f>'ZwischenErgebnisse Anwendung'!N104</f>
        <v>0</v>
      </c>
      <c r="O15" s="175">
        <f>'ZwischenErgebnisse Anwendung'!O104</f>
        <v>0</v>
      </c>
      <c r="P15" s="175">
        <f>'ZwischenErgebnisse Anwendung'!P104</f>
        <v>0</v>
      </c>
      <c r="Q15" s="175">
        <f>'ZwischenErgebnisse Anwendung'!Q104</f>
        <v>0</v>
      </c>
      <c r="R15" s="175">
        <f>'ZwischenErgebnisse Anwendung'!R104</f>
        <v>0</v>
      </c>
      <c r="S15" s="175">
        <f>'ZwischenErgebnisse Anwendung'!S104</f>
        <v>0</v>
      </c>
      <c r="T15" s="175">
        <f>'ZwischenErgebnisse Anwendung'!T104</f>
        <v>0</v>
      </c>
      <c r="U15" s="175">
        <f>'ZwischenErgebnisse Anwendung'!U104</f>
        <v>0</v>
      </c>
      <c r="V15" s="175">
        <f>'ZwischenErgebnisse Anwendung'!V104</f>
        <v>0</v>
      </c>
      <c r="W15" s="175">
        <f>'ZwischenErgebnisse Anwendung'!W104</f>
        <v>0</v>
      </c>
      <c r="X15" s="175">
        <f>'ZwischenErgebnisse Anwendung'!X104</f>
        <v>0</v>
      </c>
      <c r="Y15" s="175">
        <f>'ZwischenErgebnisse Anwendung'!Y104</f>
        <v>0</v>
      </c>
      <c r="Z15" s="175">
        <f>'ZwischenErgebnisse Anwendung'!Z104</f>
        <v>0</v>
      </c>
      <c r="AA15" s="175">
        <f>'ZwischenErgebnisse Anwendung'!AA104</f>
        <v>0</v>
      </c>
      <c r="AB15" s="175">
        <f>'ZwischenErgebnisse Anwendung'!AB104</f>
        <v>0</v>
      </c>
      <c r="AC15" s="175">
        <f>'ZwischenErgebnisse Anwendung'!AC104</f>
        <v>0</v>
      </c>
      <c r="AD15" s="175">
        <f>'ZwischenErgebnisse Anwendung'!AD104</f>
        <v>0</v>
      </c>
    </row>
    <row r="16" spans="1:43" ht="13" x14ac:dyDescent="0.3">
      <c r="C16" s="182"/>
      <c r="D16" s="170" t="s">
        <v>385</v>
      </c>
      <c r="E16" s="197"/>
      <c r="F16" s="110">
        <f>SUM($F$15:F15)</f>
        <v>0</v>
      </c>
      <c r="G16" s="110">
        <f>SUM($F$15:G15)</f>
        <v>0</v>
      </c>
      <c r="H16" s="110">
        <f>SUM($F$15:H15)</f>
        <v>0</v>
      </c>
      <c r="I16" s="110">
        <f>SUM($F$15:I15)</f>
        <v>0</v>
      </c>
      <c r="J16" s="110">
        <f>SUM($F$15:J15)</f>
        <v>0</v>
      </c>
      <c r="K16" s="110">
        <f>SUM($F$15:K15)</f>
        <v>0</v>
      </c>
      <c r="L16" s="110">
        <f>SUM($F$15:L15)</f>
        <v>0</v>
      </c>
      <c r="M16" s="110">
        <f>SUM($F$15:M15)</f>
        <v>0</v>
      </c>
      <c r="N16" s="110">
        <f>SUM($F$15:N15)</f>
        <v>0</v>
      </c>
      <c r="O16" s="110">
        <f>SUM($F$15:O15)</f>
        <v>0</v>
      </c>
      <c r="P16" s="110">
        <f>SUM($F$15:P15)</f>
        <v>0</v>
      </c>
      <c r="Q16" s="110">
        <f>SUM($F$15:Q15)</f>
        <v>0</v>
      </c>
      <c r="R16" s="110">
        <f>SUM($F$15:R15)</f>
        <v>0</v>
      </c>
      <c r="S16" s="110">
        <f>SUM($F$15:S15)</f>
        <v>0</v>
      </c>
      <c r="T16" s="110">
        <f>SUM($F$15:T15)</f>
        <v>0</v>
      </c>
      <c r="U16" s="110">
        <f>SUM($F$15:U15)</f>
        <v>0</v>
      </c>
      <c r="V16" s="110">
        <f>SUM($F$15:V15)</f>
        <v>0</v>
      </c>
      <c r="W16" s="110">
        <f>SUM($F$15:W15)</f>
        <v>0</v>
      </c>
      <c r="X16" s="110">
        <f>SUM($F$15:X15)</f>
        <v>0</v>
      </c>
      <c r="Y16" s="110">
        <f>SUM($F$15:Y15)</f>
        <v>0</v>
      </c>
      <c r="Z16" s="110">
        <f>SUM($F$15:Z15)</f>
        <v>0</v>
      </c>
      <c r="AA16" s="110">
        <f>SUM($F$15:AA15)</f>
        <v>0</v>
      </c>
      <c r="AB16" s="110">
        <f>SUM($F$15:AB15)</f>
        <v>0</v>
      </c>
      <c r="AC16" s="110">
        <f>SUM($F$15:AC15)</f>
        <v>0</v>
      </c>
      <c r="AD16" s="110">
        <f>SUM($F$15:AD15)</f>
        <v>0</v>
      </c>
    </row>
    <row r="17" spans="1:36" ht="13" x14ac:dyDescent="0.3">
      <c r="C17" s="399" t="s">
        <v>437</v>
      </c>
      <c r="D17" s="399"/>
      <c r="E17" s="400"/>
      <c r="F17" s="175">
        <f>'ZwischenErgebnisse Anwendung'!F105</f>
        <v>0</v>
      </c>
      <c r="G17" s="175">
        <f>'ZwischenErgebnisse Anwendung'!G105</f>
        <v>0</v>
      </c>
      <c r="H17" s="175">
        <f>'ZwischenErgebnisse Anwendung'!H105</f>
        <v>0</v>
      </c>
      <c r="I17" s="175">
        <f>'ZwischenErgebnisse Anwendung'!I105</f>
        <v>0</v>
      </c>
      <c r="J17" s="175">
        <f>'ZwischenErgebnisse Anwendung'!J105</f>
        <v>0</v>
      </c>
      <c r="K17" s="175">
        <f>'ZwischenErgebnisse Anwendung'!K105</f>
        <v>0</v>
      </c>
      <c r="L17" s="175">
        <f>'ZwischenErgebnisse Anwendung'!L105</f>
        <v>0</v>
      </c>
      <c r="M17" s="175">
        <f>'ZwischenErgebnisse Anwendung'!M105</f>
        <v>0</v>
      </c>
      <c r="N17" s="175">
        <f>'ZwischenErgebnisse Anwendung'!N105</f>
        <v>0</v>
      </c>
      <c r="O17" s="175">
        <f>'ZwischenErgebnisse Anwendung'!O105</f>
        <v>0</v>
      </c>
      <c r="P17" s="175">
        <f>'ZwischenErgebnisse Anwendung'!P105</f>
        <v>0</v>
      </c>
      <c r="Q17" s="175">
        <f>'ZwischenErgebnisse Anwendung'!Q105</f>
        <v>0</v>
      </c>
      <c r="R17" s="175">
        <f>'ZwischenErgebnisse Anwendung'!R105</f>
        <v>0</v>
      </c>
      <c r="S17" s="175">
        <f>'ZwischenErgebnisse Anwendung'!S105</f>
        <v>0</v>
      </c>
      <c r="T17" s="175">
        <f>'ZwischenErgebnisse Anwendung'!T105</f>
        <v>0</v>
      </c>
      <c r="U17" s="175">
        <f>'ZwischenErgebnisse Anwendung'!U105</f>
        <v>0</v>
      </c>
      <c r="V17" s="175">
        <f>'ZwischenErgebnisse Anwendung'!V105</f>
        <v>0</v>
      </c>
      <c r="W17" s="175">
        <f>'ZwischenErgebnisse Anwendung'!W105</f>
        <v>0</v>
      </c>
      <c r="X17" s="175">
        <f>'ZwischenErgebnisse Anwendung'!X105</f>
        <v>0</v>
      </c>
      <c r="Y17" s="175">
        <f>'ZwischenErgebnisse Anwendung'!Y105</f>
        <v>0</v>
      </c>
      <c r="Z17" s="175">
        <f>'ZwischenErgebnisse Anwendung'!Z105</f>
        <v>0</v>
      </c>
      <c r="AA17" s="175">
        <f>'ZwischenErgebnisse Anwendung'!AA105</f>
        <v>0</v>
      </c>
      <c r="AB17" s="175">
        <f>'ZwischenErgebnisse Anwendung'!AB105</f>
        <v>0</v>
      </c>
      <c r="AC17" s="175">
        <f>'ZwischenErgebnisse Anwendung'!AC105</f>
        <v>0</v>
      </c>
      <c r="AD17" s="175">
        <f>'ZwischenErgebnisse Anwendung'!AD105</f>
        <v>0</v>
      </c>
    </row>
    <row r="18" spans="1:36" ht="13" x14ac:dyDescent="0.3">
      <c r="C18" s="182"/>
      <c r="D18" s="170" t="s">
        <v>385</v>
      </c>
      <c r="E18" s="197"/>
      <c r="F18" s="110">
        <f>SUM($F$17:F17)</f>
        <v>0</v>
      </c>
      <c r="G18" s="110">
        <f>SUM($F$17:G17)</f>
        <v>0</v>
      </c>
      <c r="H18" s="110">
        <f>SUM($F$17:H17)</f>
        <v>0</v>
      </c>
      <c r="I18" s="110">
        <f>SUM($F$17:I17)</f>
        <v>0</v>
      </c>
      <c r="J18" s="110">
        <f>SUM($F$17:J17)</f>
        <v>0</v>
      </c>
      <c r="K18" s="110">
        <f>SUM($F$17:K17)</f>
        <v>0</v>
      </c>
      <c r="L18" s="110">
        <f>SUM($F$17:L17)</f>
        <v>0</v>
      </c>
      <c r="M18" s="110">
        <f>SUM($F$17:M17)</f>
        <v>0</v>
      </c>
      <c r="N18" s="110">
        <f>SUM($F$17:N17)</f>
        <v>0</v>
      </c>
      <c r="O18" s="110">
        <f>SUM($F$17:O17)</f>
        <v>0</v>
      </c>
      <c r="P18" s="110">
        <f>SUM($F$17:P17)</f>
        <v>0</v>
      </c>
      <c r="Q18" s="110">
        <f>SUM($F$17:Q17)</f>
        <v>0</v>
      </c>
      <c r="R18" s="110">
        <f>SUM($F$17:R17)</f>
        <v>0</v>
      </c>
      <c r="S18" s="110">
        <f>SUM($F$17:S17)</f>
        <v>0</v>
      </c>
      <c r="T18" s="110">
        <f>SUM($F$17:T17)</f>
        <v>0</v>
      </c>
      <c r="U18" s="110">
        <f>SUM($F$17:U17)</f>
        <v>0</v>
      </c>
      <c r="V18" s="110">
        <f>SUM($F$17:V17)</f>
        <v>0</v>
      </c>
      <c r="W18" s="110">
        <f>SUM($F$17:W17)</f>
        <v>0</v>
      </c>
      <c r="X18" s="110">
        <f>SUM($F$17:X17)</f>
        <v>0</v>
      </c>
      <c r="Y18" s="110">
        <f>SUM($F$17:Y17)</f>
        <v>0</v>
      </c>
      <c r="Z18" s="110">
        <f>SUM($F$17:Z17)</f>
        <v>0</v>
      </c>
      <c r="AA18" s="110">
        <f>SUM($F$17:AA17)</f>
        <v>0</v>
      </c>
      <c r="AB18" s="110">
        <f>SUM($F$17:AB17)</f>
        <v>0</v>
      </c>
      <c r="AC18" s="110">
        <f>SUM($F$17:AC17)</f>
        <v>0</v>
      </c>
      <c r="AD18" s="110">
        <f>SUM($F$17:AD17)</f>
        <v>0</v>
      </c>
    </row>
    <row r="19" spans="1:36" ht="12.75" customHeight="1" x14ac:dyDescent="0.25">
      <c r="C19" s="399" t="s">
        <v>431</v>
      </c>
      <c r="D19" s="399"/>
      <c r="E19" s="399"/>
    </row>
    <row r="20" spans="1:36" x14ac:dyDescent="0.25">
      <c r="C20" s="399"/>
      <c r="D20" s="399"/>
      <c r="E20" s="399"/>
    </row>
    <row r="21" spans="1:36" ht="13" x14ac:dyDescent="0.3">
      <c r="C21" s="399"/>
      <c r="D21" s="399"/>
      <c r="E21" s="399"/>
      <c r="F21" s="255">
        <f>'ZwischenErgebnisse Anwendung'!F107</f>
        <v>0</v>
      </c>
      <c r="G21" s="255">
        <f>'ZwischenErgebnisse Anwendung'!G107</f>
        <v>0</v>
      </c>
      <c r="H21" s="255">
        <f>'ZwischenErgebnisse Anwendung'!H107</f>
        <v>0</v>
      </c>
      <c r="I21" s="255">
        <f>'ZwischenErgebnisse Anwendung'!I107</f>
        <v>0</v>
      </c>
      <c r="J21" s="255">
        <f>'ZwischenErgebnisse Anwendung'!J107</f>
        <v>0</v>
      </c>
      <c r="K21" s="255">
        <f>'ZwischenErgebnisse Anwendung'!K107</f>
        <v>0</v>
      </c>
      <c r="L21" s="255">
        <f>'ZwischenErgebnisse Anwendung'!L107</f>
        <v>0</v>
      </c>
      <c r="M21" s="255">
        <f>'ZwischenErgebnisse Anwendung'!M107</f>
        <v>0</v>
      </c>
      <c r="N21" s="255">
        <f>'ZwischenErgebnisse Anwendung'!N107</f>
        <v>0</v>
      </c>
      <c r="O21" s="255">
        <f>'ZwischenErgebnisse Anwendung'!O107</f>
        <v>0</v>
      </c>
      <c r="P21" s="255">
        <f>'ZwischenErgebnisse Anwendung'!P107</f>
        <v>0</v>
      </c>
      <c r="Q21" s="255">
        <f>'ZwischenErgebnisse Anwendung'!Q107</f>
        <v>0</v>
      </c>
      <c r="R21" s="255">
        <f>'ZwischenErgebnisse Anwendung'!R107</f>
        <v>0</v>
      </c>
      <c r="S21" s="255">
        <f>'ZwischenErgebnisse Anwendung'!S107</f>
        <v>0</v>
      </c>
      <c r="T21" s="255">
        <f>'ZwischenErgebnisse Anwendung'!T107</f>
        <v>0</v>
      </c>
      <c r="U21" s="255">
        <f>'ZwischenErgebnisse Anwendung'!U107</f>
        <v>0</v>
      </c>
      <c r="V21" s="255">
        <f>'ZwischenErgebnisse Anwendung'!V107</f>
        <v>0</v>
      </c>
      <c r="W21" s="255">
        <f>'ZwischenErgebnisse Anwendung'!W107</f>
        <v>0</v>
      </c>
      <c r="X21" s="255">
        <f>'ZwischenErgebnisse Anwendung'!X107</f>
        <v>0</v>
      </c>
      <c r="Y21" s="255">
        <f>'ZwischenErgebnisse Anwendung'!Y107</f>
        <v>0</v>
      </c>
      <c r="Z21" s="255">
        <f>'ZwischenErgebnisse Anwendung'!Z107</f>
        <v>0</v>
      </c>
      <c r="AA21" s="255">
        <f>'ZwischenErgebnisse Anwendung'!AA107</f>
        <v>0</v>
      </c>
      <c r="AB21" s="255">
        <f>'ZwischenErgebnisse Anwendung'!AB107</f>
        <v>0</v>
      </c>
      <c r="AC21" s="255">
        <f>'ZwischenErgebnisse Anwendung'!AC107</f>
        <v>0</v>
      </c>
      <c r="AD21" s="255">
        <f>'ZwischenErgebnisse Anwendung'!AD107</f>
        <v>0</v>
      </c>
    </row>
    <row r="22" spans="1:36" ht="13" x14ac:dyDescent="0.3">
      <c r="D22" s="1" t="s">
        <v>374</v>
      </c>
      <c r="F22" s="255">
        <f>'ZwischenErgebnisse Anwendung'!F108</f>
        <v>0</v>
      </c>
      <c r="G22" s="255">
        <f>'ZwischenErgebnisse Anwendung'!G108</f>
        <v>0</v>
      </c>
      <c r="H22" s="255">
        <f>'ZwischenErgebnisse Anwendung'!H108</f>
        <v>0</v>
      </c>
      <c r="I22" s="255">
        <f>'ZwischenErgebnisse Anwendung'!I108</f>
        <v>0</v>
      </c>
      <c r="J22" s="255">
        <f>'ZwischenErgebnisse Anwendung'!J108</f>
        <v>0</v>
      </c>
      <c r="K22" s="255">
        <f>'ZwischenErgebnisse Anwendung'!K108</f>
        <v>0</v>
      </c>
      <c r="L22" s="255">
        <f>'ZwischenErgebnisse Anwendung'!L108</f>
        <v>0</v>
      </c>
      <c r="M22" s="255">
        <f>'ZwischenErgebnisse Anwendung'!M108</f>
        <v>0</v>
      </c>
      <c r="N22" s="255">
        <f>'ZwischenErgebnisse Anwendung'!N108</f>
        <v>0</v>
      </c>
      <c r="O22" s="255">
        <f>'ZwischenErgebnisse Anwendung'!O108</f>
        <v>0</v>
      </c>
      <c r="P22" s="255">
        <f>'ZwischenErgebnisse Anwendung'!P108</f>
        <v>0</v>
      </c>
      <c r="Q22" s="255">
        <f>'ZwischenErgebnisse Anwendung'!Q108</f>
        <v>0</v>
      </c>
      <c r="R22" s="255">
        <f>'ZwischenErgebnisse Anwendung'!R108</f>
        <v>0</v>
      </c>
      <c r="S22" s="255">
        <f>'ZwischenErgebnisse Anwendung'!S108</f>
        <v>0</v>
      </c>
      <c r="T22" s="255">
        <f>'ZwischenErgebnisse Anwendung'!T108</f>
        <v>0</v>
      </c>
      <c r="U22" s="255">
        <f>'ZwischenErgebnisse Anwendung'!U108</f>
        <v>0</v>
      </c>
      <c r="V22" s="255">
        <f>'ZwischenErgebnisse Anwendung'!V108</f>
        <v>0</v>
      </c>
      <c r="W22" s="255">
        <f>'ZwischenErgebnisse Anwendung'!W108</f>
        <v>0</v>
      </c>
      <c r="X22" s="255">
        <f>'ZwischenErgebnisse Anwendung'!X108</f>
        <v>0</v>
      </c>
      <c r="Y22" s="255">
        <f>'ZwischenErgebnisse Anwendung'!Y108</f>
        <v>0</v>
      </c>
      <c r="Z22" s="255">
        <f>'ZwischenErgebnisse Anwendung'!Z108</f>
        <v>0</v>
      </c>
      <c r="AA22" s="255">
        <f>'ZwischenErgebnisse Anwendung'!AA108</f>
        <v>0</v>
      </c>
      <c r="AB22" s="255">
        <f>'ZwischenErgebnisse Anwendung'!AB108</f>
        <v>0</v>
      </c>
      <c r="AC22" s="255">
        <f>'ZwischenErgebnisse Anwendung'!AC108</f>
        <v>0</v>
      </c>
      <c r="AD22" s="255">
        <f>'ZwischenErgebnisse Anwendung'!AD108</f>
        <v>0</v>
      </c>
    </row>
    <row r="23" spans="1:36" ht="13" x14ac:dyDescent="0.3">
      <c r="D23" s="1" t="s">
        <v>375</v>
      </c>
      <c r="F23" s="178">
        <f>'ZwischenErgebnisse Anwendung'!F109</f>
        <v>0</v>
      </c>
      <c r="G23" s="178">
        <f>'ZwischenErgebnisse Anwendung'!G109</f>
        <v>0</v>
      </c>
      <c r="H23" s="178">
        <f>'ZwischenErgebnisse Anwendung'!H109</f>
        <v>0</v>
      </c>
      <c r="I23" s="178">
        <f>'ZwischenErgebnisse Anwendung'!I109</f>
        <v>0</v>
      </c>
      <c r="J23" s="178">
        <f>'ZwischenErgebnisse Anwendung'!J109</f>
        <v>0</v>
      </c>
      <c r="K23" s="178">
        <f>'ZwischenErgebnisse Anwendung'!K109</f>
        <v>0</v>
      </c>
      <c r="L23" s="178">
        <f>'ZwischenErgebnisse Anwendung'!L109</f>
        <v>0</v>
      </c>
      <c r="M23" s="178">
        <f>'ZwischenErgebnisse Anwendung'!M109</f>
        <v>0</v>
      </c>
      <c r="N23" s="178">
        <f>'ZwischenErgebnisse Anwendung'!N109</f>
        <v>0</v>
      </c>
      <c r="O23" s="178">
        <f>'ZwischenErgebnisse Anwendung'!O109</f>
        <v>0</v>
      </c>
      <c r="P23" s="178">
        <f>'ZwischenErgebnisse Anwendung'!P109</f>
        <v>0</v>
      </c>
      <c r="Q23" s="178">
        <f>'ZwischenErgebnisse Anwendung'!Q109</f>
        <v>0</v>
      </c>
      <c r="R23" s="178">
        <f>'ZwischenErgebnisse Anwendung'!R109</f>
        <v>0</v>
      </c>
      <c r="S23" s="178">
        <f>'ZwischenErgebnisse Anwendung'!S109</f>
        <v>0</v>
      </c>
      <c r="T23" s="178">
        <f>'ZwischenErgebnisse Anwendung'!T109</f>
        <v>0</v>
      </c>
      <c r="U23" s="178">
        <f>'ZwischenErgebnisse Anwendung'!U109</f>
        <v>0</v>
      </c>
      <c r="V23" s="178">
        <f>'ZwischenErgebnisse Anwendung'!V109</f>
        <v>0</v>
      </c>
      <c r="W23" s="178">
        <f>'ZwischenErgebnisse Anwendung'!W109</f>
        <v>0</v>
      </c>
      <c r="X23" s="178">
        <f>'ZwischenErgebnisse Anwendung'!X109</f>
        <v>0</v>
      </c>
      <c r="Y23" s="178">
        <f>'ZwischenErgebnisse Anwendung'!Y109</f>
        <v>0</v>
      </c>
      <c r="Z23" s="178">
        <f>'ZwischenErgebnisse Anwendung'!Z109</f>
        <v>0</v>
      </c>
      <c r="AA23" s="178">
        <f>'ZwischenErgebnisse Anwendung'!AA109</f>
        <v>0</v>
      </c>
      <c r="AB23" s="178">
        <f>'ZwischenErgebnisse Anwendung'!AB109</f>
        <v>0</v>
      </c>
      <c r="AC23" s="178">
        <f>'ZwischenErgebnisse Anwendung'!AC109</f>
        <v>0</v>
      </c>
      <c r="AD23" s="178">
        <f>'ZwischenErgebnisse Anwendung'!AD109</f>
        <v>0</v>
      </c>
    </row>
    <row r="24" spans="1:36" ht="13" x14ac:dyDescent="0.3">
      <c r="D24" s="1" t="s">
        <v>376</v>
      </c>
      <c r="F24" s="178">
        <f>'ZwischenErgebnisse Anwendung'!F110</f>
        <v>0</v>
      </c>
      <c r="G24" s="178">
        <f>'ZwischenErgebnisse Anwendung'!G110</f>
        <v>0</v>
      </c>
      <c r="H24" s="178">
        <f>'ZwischenErgebnisse Anwendung'!H110</f>
        <v>0</v>
      </c>
      <c r="I24" s="178">
        <f>'ZwischenErgebnisse Anwendung'!I110</f>
        <v>0</v>
      </c>
      <c r="J24" s="178">
        <f>'ZwischenErgebnisse Anwendung'!J110</f>
        <v>0</v>
      </c>
      <c r="K24" s="178">
        <f>'ZwischenErgebnisse Anwendung'!K110</f>
        <v>0</v>
      </c>
      <c r="L24" s="178">
        <f>'ZwischenErgebnisse Anwendung'!L110</f>
        <v>0</v>
      </c>
      <c r="M24" s="178">
        <f>'ZwischenErgebnisse Anwendung'!M110</f>
        <v>0</v>
      </c>
      <c r="N24" s="178">
        <f>'ZwischenErgebnisse Anwendung'!N110</f>
        <v>0</v>
      </c>
      <c r="O24" s="178">
        <f>'ZwischenErgebnisse Anwendung'!O110</f>
        <v>0</v>
      </c>
      <c r="P24" s="178">
        <f>'ZwischenErgebnisse Anwendung'!P110</f>
        <v>0</v>
      </c>
      <c r="Q24" s="178">
        <f>'ZwischenErgebnisse Anwendung'!Q110</f>
        <v>0</v>
      </c>
      <c r="R24" s="178">
        <f>'ZwischenErgebnisse Anwendung'!R110</f>
        <v>0</v>
      </c>
      <c r="S24" s="178">
        <f>'ZwischenErgebnisse Anwendung'!S110</f>
        <v>0</v>
      </c>
      <c r="T24" s="178">
        <f>'ZwischenErgebnisse Anwendung'!T110</f>
        <v>0</v>
      </c>
      <c r="U24" s="178">
        <f>'ZwischenErgebnisse Anwendung'!U110</f>
        <v>0</v>
      </c>
      <c r="V24" s="178">
        <f>'ZwischenErgebnisse Anwendung'!V110</f>
        <v>0</v>
      </c>
      <c r="W24" s="178">
        <f>'ZwischenErgebnisse Anwendung'!W110</f>
        <v>0</v>
      </c>
      <c r="X24" s="178">
        <f>'ZwischenErgebnisse Anwendung'!X110</f>
        <v>0</v>
      </c>
      <c r="Y24" s="178">
        <f>'ZwischenErgebnisse Anwendung'!Y110</f>
        <v>0</v>
      </c>
      <c r="Z24" s="178">
        <f>'ZwischenErgebnisse Anwendung'!Z110</f>
        <v>0</v>
      </c>
      <c r="AA24" s="178">
        <f>'ZwischenErgebnisse Anwendung'!AA110</f>
        <v>0</v>
      </c>
      <c r="AB24" s="178">
        <f>'ZwischenErgebnisse Anwendung'!AB110</f>
        <v>0</v>
      </c>
      <c r="AC24" s="178">
        <f>'ZwischenErgebnisse Anwendung'!AC110</f>
        <v>0</v>
      </c>
      <c r="AD24" s="178">
        <f>'ZwischenErgebnisse Anwendung'!AD110</f>
        <v>0</v>
      </c>
    </row>
    <row r="25" spans="1:36" ht="13" x14ac:dyDescent="0.3">
      <c r="D25" s="1" t="s">
        <v>387</v>
      </c>
      <c r="F25" s="178">
        <f>SUM($F$24:F24)</f>
        <v>0</v>
      </c>
      <c r="G25" s="178">
        <f>SUM($F$24:G24)</f>
        <v>0</v>
      </c>
      <c r="H25" s="178">
        <f>SUM($F$24:H24)</f>
        <v>0</v>
      </c>
      <c r="I25" s="178">
        <f>SUM($F$24:I24)</f>
        <v>0</v>
      </c>
      <c r="J25" s="178">
        <f>SUM($F$24:J24)</f>
        <v>0</v>
      </c>
      <c r="K25" s="178">
        <f>SUM($F$24:K24)</f>
        <v>0</v>
      </c>
      <c r="L25" s="178">
        <f>SUM($F$24:L24)</f>
        <v>0</v>
      </c>
      <c r="M25" s="178">
        <f>SUM($F$24:M24)</f>
        <v>0</v>
      </c>
      <c r="N25" s="178">
        <f>SUM($F$24:N24)</f>
        <v>0</v>
      </c>
      <c r="O25" s="178">
        <f>SUM($F$24:O24)</f>
        <v>0</v>
      </c>
      <c r="P25" s="178">
        <f>SUM($F$24:P24)</f>
        <v>0</v>
      </c>
      <c r="Q25" s="178">
        <f>SUM($F$24:Q24)</f>
        <v>0</v>
      </c>
      <c r="R25" s="178">
        <f>SUM($F$24:R24)</f>
        <v>0</v>
      </c>
      <c r="S25" s="178">
        <f>SUM($F$24:S24)</f>
        <v>0</v>
      </c>
      <c r="T25" s="178">
        <f>SUM($F$24:T24)</f>
        <v>0</v>
      </c>
      <c r="U25" s="178">
        <f>SUM($F$24:U24)</f>
        <v>0</v>
      </c>
      <c r="V25" s="178">
        <f>SUM($F$24:V24)</f>
        <v>0</v>
      </c>
      <c r="W25" s="178">
        <f>SUM($F$24:W24)</f>
        <v>0</v>
      </c>
      <c r="X25" s="178">
        <f>SUM($F$24:X24)</f>
        <v>0</v>
      </c>
      <c r="Y25" s="178">
        <f>SUM($F$24:Y24)</f>
        <v>0</v>
      </c>
      <c r="Z25" s="178">
        <f>SUM($F$24:Z24)</f>
        <v>0</v>
      </c>
      <c r="AA25" s="178">
        <f>SUM($F$24:AA24)</f>
        <v>0</v>
      </c>
      <c r="AB25" s="178">
        <f>SUM($F$24:AB24)</f>
        <v>0</v>
      </c>
      <c r="AC25" s="178">
        <f>SUM($F$24:AC24)</f>
        <v>0</v>
      </c>
      <c r="AD25" s="178">
        <f>SUM($F$24:AD24)</f>
        <v>0</v>
      </c>
      <c r="AE25" s="177">
        <f>SUM($F$24:AE24)</f>
        <v>0</v>
      </c>
      <c r="AF25" s="177">
        <f>SUM($F$24:AF24)</f>
        <v>0</v>
      </c>
      <c r="AG25" s="177">
        <f>SUM($F$24:AG24)</f>
        <v>0</v>
      </c>
      <c r="AH25" s="177">
        <f>SUM($F$24:AH24)</f>
        <v>0</v>
      </c>
      <c r="AI25" s="177">
        <f>SUM($F$24:AI24)</f>
        <v>0</v>
      </c>
      <c r="AJ25" s="177">
        <f>SUM($F$24:AJ24)</f>
        <v>0</v>
      </c>
    </row>
    <row r="26" spans="1:36" ht="13" x14ac:dyDescent="0.3">
      <c r="C26" s="80" t="s">
        <v>432</v>
      </c>
      <c r="E26" s="18"/>
      <c r="F26" s="255">
        <f>'ZwischenErgebnisse Anwendung'!F111</f>
        <v>0</v>
      </c>
      <c r="G26" s="255">
        <f>'ZwischenErgebnisse Anwendung'!G111</f>
        <v>0</v>
      </c>
      <c r="H26" s="255">
        <f>'ZwischenErgebnisse Anwendung'!H111</f>
        <v>0</v>
      </c>
      <c r="I26" s="255">
        <f>'ZwischenErgebnisse Anwendung'!I111</f>
        <v>0</v>
      </c>
      <c r="J26" s="255">
        <f>'ZwischenErgebnisse Anwendung'!J111</f>
        <v>0</v>
      </c>
      <c r="K26" s="255">
        <f>'ZwischenErgebnisse Anwendung'!K111</f>
        <v>0</v>
      </c>
      <c r="L26" s="255">
        <f>'ZwischenErgebnisse Anwendung'!L111</f>
        <v>0</v>
      </c>
      <c r="M26" s="255">
        <f>'ZwischenErgebnisse Anwendung'!M111</f>
        <v>0</v>
      </c>
      <c r="N26" s="255">
        <f>'ZwischenErgebnisse Anwendung'!N111</f>
        <v>0</v>
      </c>
      <c r="O26" s="255">
        <f>'ZwischenErgebnisse Anwendung'!O111</f>
        <v>0</v>
      </c>
      <c r="P26" s="255">
        <f>'ZwischenErgebnisse Anwendung'!P111</f>
        <v>0</v>
      </c>
      <c r="Q26" s="255">
        <f>'ZwischenErgebnisse Anwendung'!Q111</f>
        <v>0</v>
      </c>
      <c r="R26" s="255">
        <f>'ZwischenErgebnisse Anwendung'!R111</f>
        <v>0</v>
      </c>
      <c r="S26" s="255">
        <f>'ZwischenErgebnisse Anwendung'!S111</f>
        <v>0</v>
      </c>
      <c r="T26" s="255">
        <f>'ZwischenErgebnisse Anwendung'!T111</f>
        <v>0</v>
      </c>
      <c r="U26" s="255">
        <f>'ZwischenErgebnisse Anwendung'!U111</f>
        <v>0</v>
      </c>
      <c r="V26" s="255">
        <f>'ZwischenErgebnisse Anwendung'!V111</f>
        <v>0</v>
      </c>
      <c r="W26" s="255">
        <f>'ZwischenErgebnisse Anwendung'!W111</f>
        <v>0</v>
      </c>
      <c r="X26" s="255">
        <f>'ZwischenErgebnisse Anwendung'!X111</f>
        <v>0</v>
      </c>
      <c r="Y26" s="255">
        <f>'ZwischenErgebnisse Anwendung'!Y111</f>
        <v>0</v>
      </c>
      <c r="Z26" s="255">
        <f>'ZwischenErgebnisse Anwendung'!Z111</f>
        <v>0</v>
      </c>
      <c r="AA26" s="255">
        <f>'ZwischenErgebnisse Anwendung'!AA111</f>
        <v>0</v>
      </c>
      <c r="AB26" s="255">
        <f>'ZwischenErgebnisse Anwendung'!AB111</f>
        <v>0</v>
      </c>
      <c r="AC26" s="255">
        <f>'ZwischenErgebnisse Anwendung'!AC111</f>
        <v>0</v>
      </c>
      <c r="AD26" s="255">
        <f>'ZwischenErgebnisse Anwendung'!AD111</f>
        <v>0</v>
      </c>
    </row>
    <row r="27" spans="1:36" ht="13" x14ac:dyDescent="0.3">
      <c r="D27" s="1" t="s">
        <v>374</v>
      </c>
      <c r="F27" s="255">
        <f>'ZwischenErgebnisse Anwendung'!F112</f>
        <v>0</v>
      </c>
      <c r="G27" s="255">
        <f>'ZwischenErgebnisse Anwendung'!G112</f>
        <v>0</v>
      </c>
      <c r="H27" s="255">
        <f>'ZwischenErgebnisse Anwendung'!H112</f>
        <v>0</v>
      </c>
      <c r="I27" s="255">
        <f>'ZwischenErgebnisse Anwendung'!I112</f>
        <v>0</v>
      </c>
      <c r="J27" s="255">
        <f>'ZwischenErgebnisse Anwendung'!J112</f>
        <v>0</v>
      </c>
      <c r="K27" s="255">
        <f>'ZwischenErgebnisse Anwendung'!K112</f>
        <v>0</v>
      </c>
      <c r="L27" s="255">
        <f>'ZwischenErgebnisse Anwendung'!L112</f>
        <v>0</v>
      </c>
      <c r="M27" s="255">
        <f>'ZwischenErgebnisse Anwendung'!M112</f>
        <v>0</v>
      </c>
      <c r="N27" s="255">
        <f>'ZwischenErgebnisse Anwendung'!N112</f>
        <v>0</v>
      </c>
      <c r="O27" s="255">
        <f>'ZwischenErgebnisse Anwendung'!O112</f>
        <v>0</v>
      </c>
      <c r="P27" s="255">
        <f>'ZwischenErgebnisse Anwendung'!P112</f>
        <v>0</v>
      </c>
      <c r="Q27" s="255">
        <f>'ZwischenErgebnisse Anwendung'!Q112</f>
        <v>0</v>
      </c>
      <c r="R27" s="255">
        <f>'ZwischenErgebnisse Anwendung'!R112</f>
        <v>0</v>
      </c>
      <c r="S27" s="255">
        <f>'ZwischenErgebnisse Anwendung'!S112</f>
        <v>0</v>
      </c>
      <c r="T27" s="255">
        <f>'ZwischenErgebnisse Anwendung'!T112</f>
        <v>0</v>
      </c>
      <c r="U27" s="255">
        <f>'ZwischenErgebnisse Anwendung'!U112</f>
        <v>0</v>
      </c>
      <c r="V27" s="255">
        <f>'ZwischenErgebnisse Anwendung'!V112</f>
        <v>0</v>
      </c>
      <c r="W27" s="255">
        <f>'ZwischenErgebnisse Anwendung'!W112</f>
        <v>0</v>
      </c>
      <c r="X27" s="255">
        <f>'ZwischenErgebnisse Anwendung'!X112</f>
        <v>0</v>
      </c>
      <c r="Y27" s="255">
        <f>'ZwischenErgebnisse Anwendung'!Y112</f>
        <v>0</v>
      </c>
      <c r="Z27" s="255">
        <f>'ZwischenErgebnisse Anwendung'!Z112</f>
        <v>0</v>
      </c>
      <c r="AA27" s="255">
        <f>'ZwischenErgebnisse Anwendung'!AA112</f>
        <v>0</v>
      </c>
      <c r="AB27" s="255">
        <f>'ZwischenErgebnisse Anwendung'!AB112</f>
        <v>0</v>
      </c>
      <c r="AC27" s="255">
        <f>'ZwischenErgebnisse Anwendung'!AC112</f>
        <v>0</v>
      </c>
      <c r="AD27" s="255">
        <f>'ZwischenErgebnisse Anwendung'!AD112</f>
        <v>0</v>
      </c>
    </row>
    <row r="28" spans="1:36" ht="13" x14ac:dyDescent="0.3">
      <c r="A28" s="10"/>
      <c r="C28" s="18"/>
      <c r="E28" s="18"/>
      <c r="H28" s="90"/>
      <c r="I28" s="18"/>
      <c r="J28" s="18"/>
      <c r="K28" s="18"/>
      <c r="L28" s="18"/>
      <c r="M28" s="18"/>
    </row>
    <row r="29" spans="1:36" ht="13" x14ac:dyDescent="0.3">
      <c r="C29" s="18"/>
      <c r="E29" s="18"/>
      <c r="H29" s="90"/>
      <c r="I29" s="18"/>
      <c r="J29" s="18"/>
      <c r="K29" s="18"/>
      <c r="L29" s="18"/>
      <c r="M29" s="18"/>
    </row>
    <row r="30" spans="1:36" x14ac:dyDescent="0.25">
      <c r="C30" s="18"/>
      <c r="E30" s="18"/>
      <c r="H30" s="18"/>
      <c r="I30" s="18"/>
      <c r="J30" s="18"/>
      <c r="K30" s="18"/>
      <c r="L30" s="18"/>
      <c r="M30" s="18"/>
    </row>
    <row r="31" spans="1:36" x14ac:dyDescent="0.25">
      <c r="C31" s="18"/>
      <c r="E31" s="18"/>
    </row>
    <row r="142" spans="16:16" x14ac:dyDescent="0.25">
      <c r="P142" s="3" t="b">
        <v>0</v>
      </c>
    </row>
    <row r="143" spans="16:16" x14ac:dyDescent="0.25">
      <c r="P143" s="3"/>
    </row>
    <row r="144" spans="16:16" x14ac:dyDescent="0.25">
      <c r="P144" s="3"/>
    </row>
  </sheetData>
  <sheetProtection selectLockedCells="1"/>
  <mergeCells count="4">
    <mergeCell ref="C15:E15"/>
    <mergeCell ref="C17:E17"/>
    <mergeCell ref="C19:E21"/>
    <mergeCell ref="E5:K5"/>
  </mergeCells>
  <conditionalFormatting sqref="F21:AD22 F26:AD27">
    <cfRule type="cellIs" dxfId="6" priority="1" stopIfTrue="1" operator="greaterThan">
      <formula>0</formula>
    </cfRule>
  </conditionalFormatting>
  <pageMargins left="0.39370078740157483" right="0.19685039370078741" top="0.78740157480314965" bottom="0.59055118110236227" header="0.51181102362204722" footer="0.51181102362204722"/>
  <pageSetup paperSize="9" scale="65" orientation="landscape" r:id="rId1"/>
  <headerFooter alignWithMargins="0">
    <oddFooter>&amp;L&amp;F&amp;A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9">
    <tabColor rgb="FFFFC000"/>
  </sheetPr>
  <dimension ref="A3:IV251"/>
  <sheetViews>
    <sheetView zoomScale="90" zoomScaleNormal="85" zoomScaleSheetLayoutView="55" workbookViewId="0">
      <pane ySplit="7" topLeftCell="A8" activePane="bottomLeft" state="frozen"/>
      <selection activeCell="F33" sqref="F33"/>
      <selection pane="bottomLeft" activeCell="K3" sqref="K3"/>
    </sheetView>
  </sheetViews>
  <sheetFormatPr baseColWidth="10" defaultColWidth="11.453125" defaultRowHeight="12.5" x14ac:dyDescent="0.25"/>
  <cols>
    <col min="1" max="1" width="10.1796875" style="1" customWidth="1"/>
    <col min="2" max="2" width="1.453125" style="1" customWidth="1"/>
    <col min="3" max="3" width="2" style="1" customWidth="1"/>
    <col min="4" max="4" width="5.7265625" style="1" customWidth="1"/>
    <col min="5" max="5" width="11.453125" style="1"/>
    <col min="6" max="6" width="36" style="1" customWidth="1"/>
    <col min="7" max="11" width="15.7265625" style="1" customWidth="1"/>
    <col min="12" max="12" width="3.26953125" style="1" customWidth="1"/>
    <col min="13" max="13" width="2.7265625" style="1" customWidth="1"/>
    <col min="14" max="31" width="15.7265625" style="1" customWidth="1"/>
    <col min="32" max="36" width="15.7265625" style="1" hidden="1" customWidth="1"/>
    <col min="37" max="37" width="0" style="1" hidden="1" customWidth="1"/>
    <col min="38" max="255" width="11.453125" style="1"/>
    <col min="256" max="16384" width="11.453125" style="4"/>
  </cols>
  <sheetData>
    <row r="3" spans="1:256" x14ac:dyDescent="0.25">
      <c r="K3" s="1" t="str">
        <f>'Input Kosten Anwendung'!K3</f>
        <v>Anwendung</v>
      </c>
    </row>
    <row r="4" spans="1:256" ht="22.5" x14ac:dyDescent="0.45">
      <c r="F4" s="2" t="s">
        <v>438</v>
      </c>
    </row>
    <row r="5" spans="1:256" x14ac:dyDescent="0.25">
      <c r="F5" s="393">
        <f>Projektbezeichnung</f>
        <v>0</v>
      </c>
      <c r="G5" s="393"/>
      <c r="H5" s="393"/>
      <c r="I5" s="393"/>
      <c r="J5" s="393"/>
      <c r="K5" s="393"/>
      <c r="L5" s="393"/>
    </row>
    <row r="6" spans="1:256" s="1" customFormat="1" ht="13" x14ac:dyDescent="0.3">
      <c r="A6" s="69"/>
      <c r="B6" s="3"/>
      <c r="D6" s="8" t="s">
        <v>439</v>
      </c>
      <c r="IV6" s="4"/>
    </row>
    <row r="7" spans="1:256" s="1" customFormat="1" ht="13" x14ac:dyDescent="0.3">
      <c r="G7" s="166">
        <f>'End_Ergebnisse Anwendung'!F8</f>
        <v>2025</v>
      </c>
      <c r="H7" s="166">
        <f>'End_Ergebnisse Anwendung'!L8</f>
        <v>2031</v>
      </c>
      <c r="I7" s="166">
        <f>'End_Ergebnisse Anwendung'!R8</f>
        <v>2037</v>
      </c>
      <c r="J7" s="166">
        <f>'End_Ergebnisse Anwendung'!X8</f>
        <v>2043</v>
      </c>
      <c r="K7" s="166">
        <f>'End_Ergebnisse Anwendung'!AD8</f>
        <v>2049</v>
      </c>
      <c r="IV7" s="4"/>
    </row>
    <row r="8" spans="1:256" s="1" customFormat="1" ht="13" x14ac:dyDescent="0.3">
      <c r="A8" s="3"/>
      <c r="G8" s="174"/>
      <c r="H8" s="174"/>
      <c r="I8" s="174"/>
      <c r="J8" s="174"/>
      <c r="K8" s="174"/>
      <c r="IV8" s="4"/>
    </row>
    <row r="9" spans="1:256" s="1" customFormat="1" ht="13.5" thickBot="1" x14ac:dyDescent="0.35">
      <c r="D9" s="5" t="s">
        <v>124</v>
      </c>
      <c r="E9" s="6"/>
      <c r="F9" s="6"/>
      <c r="G9" s="6"/>
      <c r="H9" s="6"/>
      <c r="I9" s="6"/>
      <c r="J9" s="6"/>
      <c r="K9" s="6"/>
      <c r="IV9" s="4"/>
    </row>
    <row r="10" spans="1:256" s="1" customFormat="1" ht="5.15" customHeight="1" x14ac:dyDescent="0.25">
      <c r="IV10" s="4"/>
    </row>
    <row r="11" spans="1:256" s="1" customFormat="1" ht="12.75" customHeight="1" x14ac:dyDescent="0.3">
      <c r="D11" s="1" t="s">
        <v>390</v>
      </c>
      <c r="G11" s="175">
        <f>'Input Kosten Anwendung'!D12</f>
        <v>0</v>
      </c>
      <c r="H11" s="175">
        <f>'Input Kosten Anwendung'!D18</f>
        <v>0</v>
      </c>
      <c r="I11" s="175">
        <f>'Input Kosten Anwendung'!D24</f>
        <v>0</v>
      </c>
      <c r="J11" s="175">
        <f>'Input Kosten Anwendung'!D30</f>
        <v>0</v>
      </c>
      <c r="K11" s="175">
        <f>'Input Kosten Anwendung'!D36</f>
        <v>0</v>
      </c>
      <c r="L11" s="7"/>
      <c r="IV11" s="4"/>
    </row>
    <row r="12" spans="1:256" s="1" customFormat="1" ht="5.15" customHeight="1" x14ac:dyDescent="0.3">
      <c r="G12" s="8"/>
      <c r="H12" s="8"/>
      <c r="I12" s="8"/>
      <c r="J12" s="8"/>
      <c r="K12" s="8"/>
      <c r="L12" s="7"/>
      <c r="IV12" s="4"/>
    </row>
    <row r="13" spans="1:256" s="1" customFormat="1" ht="12.75" customHeight="1" x14ac:dyDescent="0.3">
      <c r="D13" s="1" t="s">
        <v>391</v>
      </c>
      <c r="G13" s="175">
        <f>'Input Dritt Anwendung'!D19</f>
        <v>0</v>
      </c>
      <c r="H13" s="175">
        <f>'Input Dritt Anwendung'!D25</f>
        <v>0</v>
      </c>
      <c r="I13" s="175">
        <f>'Input Dritt Anwendung'!D31</f>
        <v>0</v>
      </c>
      <c r="J13" s="175">
        <f>'Input Dritt Anwendung'!D37</f>
        <v>0</v>
      </c>
      <c r="K13" s="175">
        <f>'Input Dritt Anwendung'!D43</f>
        <v>0</v>
      </c>
      <c r="L13" s="7"/>
      <c r="IV13" s="4"/>
    </row>
    <row r="14" spans="1:256" s="1" customFormat="1" ht="5.15" customHeight="1" x14ac:dyDescent="0.3">
      <c r="G14" s="8"/>
      <c r="H14" s="8"/>
      <c r="I14" s="8"/>
      <c r="J14" s="8"/>
      <c r="K14" s="8"/>
      <c r="L14" s="7"/>
      <c r="IV14" s="4"/>
    </row>
    <row r="15" spans="1:256" s="1" customFormat="1" ht="12.75" customHeight="1" x14ac:dyDescent="0.3">
      <c r="D15" s="1" t="s">
        <v>284</v>
      </c>
      <c r="G15" s="259">
        <f>'Input Lehre Anwendung'!E11</f>
        <v>0</v>
      </c>
      <c r="H15" s="259">
        <f>'Input Lehre Anwendung'!E17</f>
        <v>0</v>
      </c>
      <c r="I15" s="259">
        <f>'Input Lehre Anwendung'!E23</f>
        <v>0</v>
      </c>
      <c r="J15" s="259">
        <f>'Input Lehre Anwendung'!E29</f>
        <v>0</v>
      </c>
      <c r="K15" s="259">
        <f>'Input Lehre Anwendung'!E35</f>
        <v>0</v>
      </c>
      <c r="L15" s="7"/>
      <c r="IV15" s="4"/>
    </row>
    <row r="16" spans="1:256" s="1" customFormat="1" ht="13" x14ac:dyDescent="0.3">
      <c r="G16" s="80"/>
      <c r="H16" s="80"/>
      <c r="I16" s="80"/>
      <c r="J16" s="80"/>
      <c r="K16" s="80"/>
      <c r="L16" s="7"/>
      <c r="IV16" s="4"/>
    </row>
    <row r="17" spans="4:256" s="1" customFormat="1" ht="13" x14ac:dyDescent="0.3">
      <c r="H17" s="174"/>
      <c r="I17" s="174"/>
      <c r="J17" s="174"/>
      <c r="K17" s="174"/>
      <c r="IV17" s="4"/>
    </row>
    <row r="18" spans="4:256" s="1" customFormat="1" ht="13.5" customHeight="1" thickBot="1" x14ac:dyDescent="0.35">
      <c r="D18" s="405" t="s">
        <v>147</v>
      </c>
      <c r="E18" s="405"/>
      <c r="F18" s="405"/>
      <c r="G18" s="405"/>
      <c r="H18" s="6"/>
      <c r="I18" s="6"/>
      <c r="J18" s="6"/>
      <c r="K18" s="6"/>
      <c r="IV18" s="4"/>
    </row>
    <row r="19" spans="4:256" s="1" customFormat="1" ht="5.15" customHeight="1" x14ac:dyDescent="0.25">
      <c r="IV19" s="4"/>
    </row>
    <row r="20" spans="4:256" s="1" customFormat="1" ht="13" x14ac:dyDescent="0.3">
      <c r="D20" s="1" t="s">
        <v>440</v>
      </c>
      <c r="G20" s="200">
        <f>'Annahmen u Setzungen Anwendung'!$D$15</f>
        <v>0.65</v>
      </c>
      <c r="H20" s="174"/>
      <c r="I20" s="174"/>
      <c r="J20" s="174"/>
      <c r="K20" s="174"/>
      <c r="IV20" s="4"/>
    </row>
    <row r="21" spans="4:256" s="1" customFormat="1" ht="5.15" customHeight="1" x14ac:dyDescent="0.25">
      <c r="G21" s="69"/>
      <c r="IV21" s="4"/>
    </row>
    <row r="22" spans="4:256" s="1" customFormat="1" ht="13" x14ac:dyDescent="0.3">
      <c r="D22" s="1" t="s">
        <v>441</v>
      </c>
      <c r="G22" s="201">
        <f>'Annahmen u Setzungen Anwendung'!$D$23</f>
        <v>85000</v>
      </c>
      <c r="H22" s="174"/>
      <c r="I22" s="174"/>
      <c r="J22" s="174"/>
      <c r="K22" s="174"/>
      <c r="IV22" s="4"/>
    </row>
    <row r="23" spans="4:256" s="1" customFormat="1" ht="5.15" customHeight="1" x14ac:dyDescent="0.25">
      <c r="G23" s="69"/>
      <c r="IV23" s="4"/>
    </row>
    <row r="24" spans="4:256" s="1" customFormat="1" ht="13" x14ac:dyDescent="0.3">
      <c r="D24" s="1" t="s">
        <v>442</v>
      </c>
      <c r="G24" s="201">
        <f>'Annahmen u Setzungen Anwendung'!$D$25</f>
        <v>85000</v>
      </c>
      <c r="H24" s="174"/>
      <c r="I24" s="174"/>
      <c r="J24" s="174"/>
      <c r="K24" s="174"/>
      <c r="IV24" s="4"/>
    </row>
    <row r="25" spans="4:256" s="1" customFormat="1" ht="5.15" customHeight="1" x14ac:dyDescent="0.25">
      <c r="G25" s="69"/>
      <c r="IV25" s="4"/>
    </row>
    <row r="26" spans="4:256" s="1" customFormat="1" ht="13" x14ac:dyDescent="0.3">
      <c r="D26" s="1" t="s">
        <v>394</v>
      </c>
      <c r="G26" s="202">
        <f>SUM('Annahmen u Setzungen Anwendung'!$D$50:$D$74)</f>
        <v>0</v>
      </c>
      <c r="H26" s="174"/>
      <c r="I26" s="174"/>
      <c r="J26" s="174"/>
      <c r="K26" s="174"/>
      <c r="IV26" s="4"/>
    </row>
    <row r="27" spans="4:256" s="1" customFormat="1" ht="5.15" customHeight="1" x14ac:dyDescent="0.25">
      <c r="G27" s="69"/>
      <c r="IV27" s="4"/>
    </row>
    <row r="28" spans="4:256" s="1" customFormat="1" ht="13" x14ac:dyDescent="0.3">
      <c r="D28" s="1" t="s">
        <v>324</v>
      </c>
      <c r="G28" s="203">
        <f>'Annahmen u Setzungen Anwendung'!$D$169</f>
        <v>1</v>
      </c>
      <c r="H28" s="174"/>
      <c r="I28" s="174"/>
      <c r="J28" s="174"/>
      <c r="K28" s="174"/>
      <c r="IV28" s="4"/>
    </row>
    <row r="29" spans="4:256" s="1" customFormat="1" ht="5.15" customHeight="1" x14ac:dyDescent="0.25">
      <c r="G29" s="69"/>
      <c r="IV29" s="4"/>
    </row>
    <row r="30" spans="4:256" s="1" customFormat="1" ht="13" x14ac:dyDescent="0.3">
      <c r="D30" s="1" t="s">
        <v>325</v>
      </c>
      <c r="G30" s="203">
        <f>'Annahmen u Setzungen Anwendung'!$D$171</f>
        <v>3</v>
      </c>
      <c r="H30" s="174"/>
      <c r="I30" s="174"/>
      <c r="J30" s="174"/>
      <c r="K30" s="174"/>
      <c r="IV30" s="4"/>
    </row>
    <row r="31" spans="4:256" s="1" customFormat="1" ht="5.15" customHeight="1" x14ac:dyDescent="0.25">
      <c r="G31" s="69"/>
      <c r="IV31" s="4"/>
    </row>
    <row r="32" spans="4:256" s="1" customFormat="1" ht="13" x14ac:dyDescent="0.3">
      <c r="D32" s="1" t="s">
        <v>326</v>
      </c>
      <c r="G32" s="200">
        <f>'Annahmen u Setzungen Anwendung'!D173</f>
        <v>0.4</v>
      </c>
      <c r="H32" s="174"/>
      <c r="I32" s="174"/>
      <c r="J32" s="174"/>
      <c r="K32" s="174"/>
      <c r="IV32" s="4"/>
    </row>
    <row r="33" spans="1:256" s="1" customFormat="1" ht="13" x14ac:dyDescent="0.3">
      <c r="G33" s="174"/>
      <c r="H33" s="174"/>
      <c r="I33" s="174"/>
      <c r="J33" s="174"/>
      <c r="K33" s="174"/>
      <c r="IV33" s="4"/>
    </row>
    <row r="34" spans="1:256" s="1" customFormat="1" ht="13" x14ac:dyDescent="0.3">
      <c r="G34" s="174"/>
      <c r="H34" s="174"/>
      <c r="I34" s="174"/>
      <c r="J34" s="174"/>
      <c r="K34" s="174"/>
      <c r="IV34" s="4"/>
    </row>
    <row r="35" spans="1:256" s="1" customFormat="1" ht="13.5" thickBot="1" x14ac:dyDescent="0.35">
      <c r="D35" s="5" t="s">
        <v>395</v>
      </c>
      <c r="E35" s="6"/>
      <c r="F35" s="6"/>
      <c r="G35" s="6"/>
      <c r="H35" s="6"/>
      <c r="I35" s="6"/>
      <c r="J35" s="6"/>
      <c r="K35" s="6"/>
      <c r="IV35" s="4"/>
    </row>
    <row r="36" spans="1:256" s="1" customFormat="1" ht="5.15" customHeight="1" x14ac:dyDescent="0.3">
      <c r="G36" s="174"/>
      <c r="H36" s="174"/>
      <c r="I36" s="174"/>
      <c r="J36" s="174"/>
      <c r="K36" s="174"/>
      <c r="IV36" s="4"/>
    </row>
    <row r="37" spans="1:256" s="1" customFormat="1" ht="13" x14ac:dyDescent="0.3">
      <c r="D37" s="406" t="s">
        <v>351</v>
      </c>
      <c r="E37" s="369"/>
      <c r="F37" s="369"/>
      <c r="G37" s="174"/>
      <c r="IV37" s="4"/>
    </row>
    <row r="38" spans="1:256" s="1" customFormat="1" ht="13" x14ac:dyDescent="0.3">
      <c r="A38" s="3"/>
      <c r="B38" s="3"/>
      <c r="D38" s="369"/>
      <c r="E38" s="369"/>
      <c r="F38" s="369"/>
      <c r="G38" s="199">
        <f>'ZwischenErgebnisse Anwendung'!F9</f>
        <v>0</v>
      </c>
      <c r="H38" s="199">
        <f>'ZwischenErgebnisse Anwendung'!L9</f>
        <v>0</v>
      </c>
      <c r="I38" s="199">
        <f>'ZwischenErgebnisse Anwendung'!R9</f>
        <v>0</v>
      </c>
      <c r="J38" s="199">
        <f>'ZwischenErgebnisse Anwendung'!X9</f>
        <v>0</v>
      </c>
      <c r="K38" s="199">
        <f>'ZwischenErgebnisse Anwendung'!AD9</f>
        <v>0</v>
      </c>
      <c r="IV38" s="4"/>
    </row>
    <row r="39" spans="1:256" s="1" customFormat="1" ht="5.15" customHeight="1" x14ac:dyDescent="0.3">
      <c r="D39" s="7"/>
      <c r="E39" s="7"/>
      <c r="F39" s="7"/>
      <c r="G39" s="260"/>
      <c r="H39" s="260"/>
      <c r="I39" s="260"/>
      <c r="J39" s="260"/>
      <c r="K39" s="260"/>
      <c r="IV39" s="4"/>
    </row>
    <row r="40" spans="1:256" s="9" customFormat="1" x14ac:dyDescent="0.25">
      <c r="D40" s="407" t="s">
        <v>396</v>
      </c>
      <c r="E40" s="389"/>
      <c r="F40" s="389"/>
      <c r="G40" s="261"/>
      <c r="H40" s="261"/>
      <c r="I40" s="261"/>
      <c r="J40" s="261"/>
      <c r="K40" s="261"/>
      <c r="IV40" s="204"/>
    </row>
    <row r="41" spans="1:256" s="1" customFormat="1" ht="13" x14ac:dyDescent="0.3">
      <c r="D41" s="389"/>
      <c r="E41" s="389"/>
      <c r="F41" s="389"/>
      <c r="G41" s="199">
        <f>'ZwischenErgebnisse Anwendung'!F21</f>
        <v>0</v>
      </c>
      <c r="H41" s="199">
        <f>'ZwischenErgebnisse Anwendung'!L21</f>
        <v>0</v>
      </c>
      <c r="I41" s="199">
        <f>'ZwischenErgebnisse Anwendung'!R21</f>
        <v>0</v>
      </c>
      <c r="J41" s="199">
        <f>'ZwischenErgebnisse Anwendung'!X21</f>
        <v>0</v>
      </c>
      <c r="K41" s="199">
        <f>'ZwischenErgebnisse Anwendung'!AD21</f>
        <v>0</v>
      </c>
      <c r="IV41" s="4"/>
    </row>
    <row r="42" spans="1:256" s="1" customFormat="1" ht="5.15" customHeight="1" x14ac:dyDescent="0.3">
      <c r="D42" s="7"/>
      <c r="E42" s="7"/>
      <c r="F42" s="7"/>
      <c r="G42" s="260"/>
      <c r="H42" s="260"/>
      <c r="I42" s="260"/>
      <c r="J42" s="260"/>
      <c r="K42" s="260"/>
      <c r="IV42" s="4"/>
    </row>
    <row r="43" spans="1:256" s="1" customFormat="1" ht="13" x14ac:dyDescent="0.3">
      <c r="D43" s="369" t="s">
        <v>360</v>
      </c>
      <c r="E43" s="369"/>
      <c r="F43" s="369"/>
      <c r="G43" s="199">
        <f>'ZwischenErgebnisse Anwendung'!F24</f>
        <v>0</v>
      </c>
      <c r="H43" s="199">
        <f>'ZwischenErgebnisse Anwendung'!L24</f>
        <v>0</v>
      </c>
      <c r="I43" s="199">
        <f>'ZwischenErgebnisse Anwendung'!R24</f>
        <v>0</v>
      </c>
      <c r="J43" s="199">
        <f>'ZwischenErgebnisse Anwendung'!X24</f>
        <v>0</v>
      </c>
      <c r="K43" s="199">
        <f>'ZwischenErgebnisse Anwendung'!AD24</f>
        <v>0</v>
      </c>
      <c r="IV43" s="4"/>
    </row>
    <row r="44" spans="1:256" s="1" customFormat="1" hidden="1" x14ac:dyDescent="0.25">
      <c r="D44" s="7"/>
      <c r="E44" s="7"/>
      <c r="F44" s="7"/>
      <c r="G44" s="262">
        <f>'ZwischenErgebnisse Anwendung'!F25</f>
        <v>0</v>
      </c>
      <c r="H44" s="262">
        <f>'ZwischenErgebnisse Anwendung'!L25</f>
        <v>0</v>
      </c>
      <c r="I44" s="262">
        <f>'ZwischenErgebnisse Anwendung'!R25</f>
        <v>0</v>
      </c>
      <c r="J44" s="262">
        <f>'ZwischenErgebnisse Anwendung'!X25</f>
        <v>0</v>
      </c>
      <c r="K44" s="262">
        <f>'ZwischenErgebnisse Anwendung'!AD25</f>
        <v>0</v>
      </c>
      <c r="IV44" s="4"/>
    </row>
    <row r="45" spans="1:256" s="1" customFormat="1" ht="5.15" customHeight="1" x14ac:dyDescent="0.3">
      <c r="D45" s="7"/>
      <c r="E45" s="7"/>
      <c r="F45" s="7"/>
      <c r="G45" s="260"/>
      <c r="H45" s="260"/>
      <c r="I45" s="260"/>
      <c r="J45" s="260"/>
      <c r="K45" s="260"/>
      <c r="IV45" s="4"/>
    </row>
    <row r="46" spans="1:256" s="1" customFormat="1" x14ac:dyDescent="0.25">
      <c r="D46" s="369" t="s">
        <v>362</v>
      </c>
      <c r="E46" s="369"/>
      <c r="F46" s="369"/>
      <c r="G46" s="262"/>
      <c r="H46" s="262"/>
      <c r="I46" s="262"/>
      <c r="J46" s="262"/>
      <c r="K46" s="262"/>
      <c r="IV46" s="4"/>
    </row>
    <row r="47" spans="1:256" s="1" customFormat="1" ht="13" x14ac:dyDescent="0.3">
      <c r="D47" s="369"/>
      <c r="E47" s="369"/>
      <c r="F47" s="369"/>
      <c r="G47" s="199">
        <f>'ZwischenErgebnisse Anwendung'!F29</f>
        <v>0</v>
      </c>
      <c r="H47" s="199">
        <f>'ZwischenErgebnisse Anwendung'!L29</f>
        <v>0</v>
      </c>
      <c r="I47" s="199">
        <f>'ZwischenErgebnisse Anwendung'!R29</f>
        <v>0</v>
      </c>
      <c r="J47" s="199">
        <f>'ZwischenErgebnisse Anwendung'!X29</f>
        <v>0</v>
      </c>
      <c r="K47" s="199">
        <f>'ZwischenErgebnisse Anwendung'!AD29</f>
        <v>0</v>
      </c>
      <c r="IV47" s="4"/>
    </row>
    <row r="48" spans="1:256" s="1" customFormat="1" ht="5.15" customHeight="1" x14ac:dyDescent="0.3">
      <c r="D48" s="7"/>
      <c r="E48" s="7"/>
      <c r="F48" s="7"/>
      <c r="G48" s="260"/>
      <c r="H48" s="260"/>
      <c r="I48" s="260"/>
      <c r="J48" s="260"/>
      <c r="K48" s="260"/>
      <c r="IV48" s="4"/>
    </row>
    <row r="49" spans="1:256" s="1" customFormat="1" x14ac:dyDescent="0.25">
      <c r="D49" s="407" t="s">
        <v>364</v>
      </c>
      <c r="E49" s="369"/>
      <c r="F49" s="369"/>
      <c r="G49" s="262"/>
      <c r="H49" s="263"/>
      <c r="I49" s="262"/>
      <c r="J49" s="262"/>
      <c r="K49" s="262"/>
      <c r="IV49" s="4"/>
    </row>
    <row r="50" spans="1:256" s="1" customFormat="1" x14ac:dyDescent="0.25">
      <c r="D50" s="369"/>
      <c r="E50" s="369"/>
      <c r="F50" s="369"/>
      <c r="G50" s="262"/>
      <c r="H50" s="263"/>
      <c r="I50" s="262"/>
      <c r="J50" s="262"/>
      <c r="K50" s="262"/>
      <c r="IV50" s="4"/>
    </row>
    <row r="51" spans="1:256" s="1" customFormat="1" x14ac:dyDescent="0.25">
      <c r="D51" s="369"/>
      <c r="E51" s="369"/>
      <c r="F51" s="369"/>
      <c r="G51" s="262"/>
      <c r="H51" s="263"/>
      <c r="I51" s="262"/>
      <c r="J51" s="262"/>
      <c r="K51" s="262"/>
      <c r="IV51" s="4"/>
    </row>
    <row r="52" spans="1:256" s="1" customFormat="1" ht="13" x14ac:dyDescent="0.3">
      <c r="D52" s="369"/>
      <c r="E52" s="369"/>
      <c r="F52" s="369"/>
      <c r="G52" s="199">
        <f>'ZwischenErgebnisse Anwendung'!F35</f>
        <v>0</v>
      </c>
      <c r="H52" s="199">
        <f>'ZwischenErgebnisse Anwendung'!L35</f>
        <v>0</v>
      </c>
      <c r="I52" s="199">
        <f>'ZwischenErgebnisse Anwendung'!R35</f>
        <v>0</v>
      </c>
      <c r="J52" s="199">
        <f>'ZwischenErgebnisse Anwendung'!X35</f>
        <v>0</v>
      </c>
      <c r="K52" s="199">
        <f>'ZwischenErgebnisse Anwendung'!AD35</f>
        <v>0</v>
      </c>
      <c r="IV52" s="4"/>
    </row>
    <row r="53" spans="1:256" s="1" customFormat="1" ht="13" x14ac:dyDescent="0.3">
      <c r="D53" s="105"/>
      <c r="E53" s="7" t="s">
        <v>365</v>
      </c>
      <c r="F53" s="105"/>
      <c r="G53" s="180">
        <f>'ZwischenErgebnisse Anwendung'!F36</f>
        <v>0</v>
      </c>
      <c r="H53" s="180">
        <f>'ZwischenErgebnisse Anwendung'!L36</f>
        <v>0</v>
      </c>
      <c r="I53" s="180">
        <f>'ZwischenErgebnisse Anwendung'!R36</f>
        <v>0</v>
      </c>
      <c r="J53" s="180">
        <f>'ZwischenErgebnisse Anwendung'!X36</f>
        <v>0</v>
      </c>
      <c r="K53" s="180">
        <f>'ZwischenErgebnisse Anwendung'!AD36</f>
        <v>0</v>
      </c>
      <c r="IV53" s="4"/>
    </row>
    <row r="54" spans="1:256" s="1" customFormat="1" ht="13" x14ac:dyDescent="0.3">
      <c r="D54" s="105"/>
      <c r="E54" s="7" t="s">
        <v>366</v>
      </c>
      <c r="F54" s="105"/>
      <c r="G54" s="180">
        <f>'ZwischenErgebnisse Anwendung'!F37</f>
        <v>0</v>
      </c>
      <c r="H54" s="180">
        <f>'ZwischenErgebnisse Anwendung'!L37</f>
        <v>0</v>
      </c>
      <c r="I54" s="180">
        <f>'ZwischenErgebnisse Anwendung'!R37</f>
        <v>0</v>
      </c>
      <c r="J54" s="180">
        <f>'ZwischenErgebnisse Anwendung'!X37</f>
        <v>0</v>
      </c>
      <c r="K54" s="180">
        <f>'ZwischenErgebnisse Anwendung'!AD37</f>
        <v>0</v>
      </c>
      <c r="IV54" s="4"/>
    </row>
    <row r="55" spans="1:256" s="1" customFormat="1" ht="5.15" customHeight="1" x14ac:dyDescent="0.3">
      <c r="D55" s="7"/>
      <c r="E55" s="7"/>
      <c r="F55" s="7"/>
      <c r="G55" s="260"/>
      <c r="H55" s="260"/>
      <c r="I55" s="260"/>
      <c r="J55" s="260"/>
      <c r="K55" s="260"/>
      <c r="IV55" s="4"/>
    </row>
    <row r="56" spans="1:256" s="1" customFormat="1" hidden="1" x14ac:dyDescent="0.25">
      <c r="D56" s="105"/>
      <c r="E56" s="7"/>
      <c r="F56" s="105"/>
      <c r="G56" s="262"/>
      <c r="H56" s="263"/>
      <c r="I56" s="262"/>
      <c r="J56" s="262"/>
      <c r="K56" s="262"/>
      <c r="IV56" s="4"/>
    </row>
    <row r="57" spans="1:256" s="1" customFormat="1" hidden="1" x14ac:dyDescent="0.25">
      <c r="A57" s="105" t="s">
        <v>276</v>
      </c>
      <c r="B57" s="105"/>
      <c r="D57" s="105"/>
      <c r="E57" s="7"/>
      <c r="F57" s="105"/>
      <c r="G57" s="262"/>
      <c r="H57" s="263"/>
      <c r="I57" s="262"/>
      <c r="J57" s="262"/>
      <c r="K57" s="262"/>
      <c r="IV57" s="4"/>
    </row>
    <row r="58" spans="1:256" s="1" customFormat="1" ht="13" hidden="1" x14ac:dyDescent="0.3">
      <c r="A58" s="105" t="s">
        <v>276</v>
      </c>
      <c r="B58" s="105"/>
      <c r="C58" s="105" t="s">
        <v>276</v>
      </c>
      <c r="D58" s="105"/>
      <c r="E58" s="7"/>
      <c r="F58" s="105"/>
      <c r="G58" s="262"/>
      <c r="H58" s="264"/>
      <c r="I58" s="262"/>
      <c r="J58" s="262"/>
      <c r="K58" s="262"/>
      <c r="R58" s="1" t="s">
        <v>369</v>
      </c>
      <c r="IV58" s="4"/>
    </row>
    <row r="59" spans="1:256" s="1" customFormat="1" hidden="1" x14ac:dyDescent="0.25">
      <c r="A59" s="105" t="s">
        <v>276</v>
      </c>
      <c r="B59" s="105"/>
      <c r="C59" s="105" t="s">
        <v>276</v>
      </c>
      <c r="D59" s="105"/>
      <c r="E59" s="7"/>
      <c r="F59" s="105"/>
      <c r="G59" s="262"/>
      <c r="H59" s="262"/>
      <c r="I59" s="263"/>
      <c r="J59" s="263"/>
      <c r="K59" s="263"/>
      <c r="L59" s="18">
        <v>26</v>
      </c>
      <c r="M59" s="18">
        <v>27</v>
      </c>
      <c r="N59" s="18">
        <v>28</v>
      </c>
      <c r="O59" s="18">
        <v>29</v>
      </c>
      <c r="P59" s="18">
        <v>30</v>
      </c>
      <c r="R59" s="18">
        <v>1</v>
      </c>
      <c r="S59" s="18">
        <v>2</v>
      </c>
      <c r="T59" s="18">
        <v>3</v>
      </c>
      <c r="U59" s="18">
        <v>4</v>
      </c>
      <c r="V59" s="18">
        <v>5</v>
      </c>
      <c r="W59" s="18">
        <v>6</v>
      </c>
      <c r="X59" s="18">
        <v>7</v>
      </c>
      <c r="Y59" s="18">
        <v>8</v>
      </c>
      <c r="Z59" s="18">
        <v>9</v>
      </c>
      <c r="AA59" s="18">
        <v>10</v>
      </c>
      <c r="AB59" s="18">
        <v>11</v>
      </c>
      <c r="AC59" s="18">
        <v>12</v>
      </c>
      <c r="AD59" s="18">
        <v>13</v>
      </c>
      <c r="AE59" s="18">
        <v>14</v>
      </c>
      <c r="AF59" s="18">
        <v>15</v>
      </c>
      <c r="AG59" s="18">
        <v>16</v>
      </c>
      <c r="AH59" s="18">
        <v>17</v>
      </c>
      <c r="AI59" s="18">
        <v>18</v>
      </c>
      <c r="AJ59" s="18">
        <v>19</v>
      </c>
      <c r="AK59" s="18">
        <v>20</v>
      </c>
      <c r="AL59" s="18">
        <v>21</v>
      </c>
      <c r="AM59" s="18">
        <v>22</v>
      </c>
      <c r="AN59" s="18">
        <v>23</v>
      </c>
      <c r="AO59" s="18">
        <v>24</v>
      </c>
      <c r="AP59" s="18">
        <v>25</v>
      </c>
      <c r="AQ59" s="18">
        <v>26</v>
      </c>
      <c r="AR59" s="18">
        <v>27</v>
      </c>
      <c r="AS59" s="18">
        <v>28</v>
      </c>
      <c r="AT59" s="18">
        <v>29</v>
      </c>
      <c r="AU59" s="18">
        <v>30</v>
      </c>
      <c r="IV59" s="4"/>
    </row>
    <row r="60" spans="1:256" s="1" customFormat="1" hidden="1" x14ac:dyDescent="0.25">
      <c r="A60" s="105" t="s">
        <v>276</v>
      </c>
      <c r="B60" s="105"/>
      <c r="C60" s="105" t="s">
        <v>276</v>
      </c>
      <c r="D60" s="105"/>
      <c r="E60" s="7">
        <v>1</v>
      </c>
      <c r="F60" s="105" t="e">
        <f>#REF!</f>
        <v>#REF!</v>
      </c>
      <c r="G60" s="262"/>
      <c r="H60" s="263"/>
      <c r="I60" s="262"/>
      <c r="J60" s="262"/>
      <c r="K60" s="262"/>
      <c r="L60" s="187">
        <f>SUM($G$60:G60)</f>
        <v>0</v>
      </c>
      <c r="M60" s="187">
        <f>SUM($G$60:G60)</f>
        <v>0</v>
      </c>
      <c r="N60" s="187">
        <f>SUM($G$60:G60)</f>
        <v>0</v>
      </c>
      <c r="O60" s="187">
        <f>SUM($G$60:G60)</f>
        <v>0</v>
      </c>
      <c r="P60" s="187">
        <f>SUM($G$60:G60)</f>
        <v>0</v>
      </c>
      <c r="R60" s="187" t="e">
        <f>#REF!</f>
        <v>#REF!</v>
      </c>
      <c r="S60" s="187" t="e">
        <f>#REF!</f>
        <v>#REF!</v>
      </c>
      <c r="T60" s="187" t="e">
        <f>#REF!</f>
        <v>#REF!</v>
      </c>
      <c r="U60" s="187" t="e">
        <f>#REF!</f>
        <v>#REF!</v>
      </c>
      <c r="V60" s="187" t="e">
        <f>#REF!</f>
        <v>#REF!</v>
      </c>
      <c r="W60" s="187" t="e">
        <f>#REF!</f>
        <v>#REF!</v>
      </c>
      <c r="X60" s="187" t="e">
        <f>#REF!</f>
        <v>#REF!</v>
      </c>
      <c r="Y60" s="187" t="e">
        <f>#REF!</f>
        <v>#REF!</v>
      </c>
      <c r="Z60" s="187" t="e">
        <f>#REF!</f>
        <v>#REF!</v>
      </c>
      <c r="AA60" s="187" t="e">
        <f>#REF!</f>
        <v>#REF!</v>
      </c>
      <c r="AB60" s="187" t="e">
        <f>SUM(#REF!)</f>
        <v>#REF!</v>
      </c>
      <c r="AC60" s="187" t="e">
        <f>#REF!</f>
        <v>#REF!</v>
      </c>
      <c r="AD60" s="187" t="e">
        <f>#REF!</f>
        <v>#REF!</v>
      </c>
      <c r="AE60" s="187" t="e">
        <f>#REF!</f>
        <v>#REF!</v>
      </c>
      <c r="AF60" s="187" t="e">
        <f>SUM(#REF!)</f>
        <v>#REF!</v>
      </c>
      <c r="AG60" s="187" t="e">
        <f>SUM(#REF!)</f>
        <v>#REF!</v>
      </c>
      <c r="AH60" s="187" t="e">
        <f>SUM(#REF!)</f>
        <v>#REF!</v>
      </c>
      <c r="AI60" s="187" t="e">
        <f>SUM(#REF!)</f>
        <v>#REF!</v>
      </c>
      <c r="AJ60" s="187" t="e">
        <f>SUM(#REF!)</f>
        <v>#REF!</v>
      </c>
      <c r="AK60" s="187" t="e">
        <f>SUM(#REF!)</f>
        <v>#REF!</v>
      </c>
      <c r="AL60" s="187" t="e">
        <f>SUM(#REF!)</f>
        <v>#REF!</v>
      </c>
      <c r="AM60" s="187" t="e">
        <f>SUM(#REF!)</f>
        <v>#REF!</v>
      </c>
      <c r="AN60" s="187" t="e">
        <f>SUM(#REF!)</f>
        <v>#REF!</v>
      </c>
      <c r="AO60" s="187" t="e">
        <f>SUM(#REF!)</f>
        <v>#REF!</v>
      </c>
      <c r="AP60" s="187" t="e">
        <f>SUM(#REF!)</f>
        <v>#REF!</v>
      </c>
      <c r="AQ60" s="187" t="e">
        <f>SUM(#REF!)</f>
        <v>#REF!</v>
      </c>
      <c r="AR60" s="187" t="e">
        <f>SUM(#REF!)</f>
        <v>#REF!</v>
      </c>
      <c r="AS60" s="187" t="e">
        <f>SUM(#REF!)</f>
        <v>#REF!</v>
      </c>
      <c r="AT60" s="187" t="e">
        <f>SUM(#REF!)</f>
        <v>#REF!</v>
      </c>
      <c r="AU60" s="187" t="e">
        <f>SUM(#REF!)</f>
        <v>#REF!</v>
      </c>
      <c r="IV60" s="4"/>
    </row>
    <row r="61" spans="1:256" s="1" customFormat="1" hidden="1" x14ac:dyDescent="0.25">
      <c r="A61" s="105" t="s">
        <v>276</v>
      </c>
      <c r="B61" s="105"/>
      <c r="C61" s="105" t="s">
        <v>276</v>
      </c>
      <c r="D61" s="105"/>
      <c r="E61" s="7">
        <v>2</v>
      </c>
      <c r="F61" s="105" t="e">
        <f t="shared" ref="F61:F89" si="0">F60+1</f>
        <v>#REF!</v>
      </c>
      <c r="G61" s="262"/>
      <c r="H61" s="263"/>
      <c r="I61" s="262"/>
      <c r="J61" s="262"/>
      <c r="K61" s="262"/>
      <c r="L61" s="187">
        <f>SUM($G$60:G61)</f>
        <v>0</v>
      </c>
      <c r="M61" s="187">
        <f>SUM($G$60:G61)</f>
        <v>0</v>
      </c>
      <c r="N61" s="187">
        <f>SUM($G$60:G61)</f>
        <v>0</v>
      </c>
      <c r="O61" s="187">
        <f>SUM($G$60:G61)</f>
        <v>0</v>
      </c>
      <c r="P61" s="187">
        <f>SUM($G$60:G61)</f>
        <v>0</v>
      </c>
      <c r="R61" s="187" t="e">
        <f>#REF!</f>
        <v>#REF!</v>
      </c>
      <c r="S61" s="187" t="e">
        <f>SUM(#REF!)</f>
        <v>#REF!</v>
      </c>
      <c r="T61" s="187" t="e">
        <f>SUM(#REF!)</f>
        <v>#REF!</v>
      </c>
      <c r="U61" s="187" t="e">
        <f>SUM(#REF!)</f>
        <v>#REF!</v>
      </c>
      <c r="V61" s="187" t="e">
        <f>SUM(#REF!)</f>
        <v>#REF!</v>
      </c>
      <c r="W61" s="187" t="e">
        <f>SUM(#REF!)</f>
        <v>#REF!</v>
      </c>
      <c r="X61" s="187" t="e">
        <f>SUM(#REF!)</f>
        <v>#REF!</v>
      </c>
      <c r="Y61" s="187" t="e">
        <f>SUM(#REF!)</f>
        <v>#REF!</v>
      </c>
      <c r="Z61" s="187" t="e">
        <f>SUM(#REF!)</f>
        <v>#REF!</v>
      </c>
      <c r="AA61" s="187" t="e">
        <f>SUM(#REF!)</f>
        <v>#REF!</v>
      </c>
      <c r="AB61" s="187" t="e">
        <f>SUM(#REF!)</f>
        <v>#REF!</v>
      </c>
      <c r="AC61" s="187" t="e">
        <f>SUM(#REF!)</f>
        <v>#REF!</v>
      </c>
      <c r="AD61" s="187" t="e">
        <f>SUM(#REF!)</f>
        <v>#REF!</v>
      </c>
      <c r="AE61" s="187" t="e">
        <f>SUM(#REF!)</f>
        <v>#REF!</v>
      </c>
      <c r="AF61" s="187" t="e">
        <f>SUM(#REF!)</f>
        <v>#REF!</v>
      </c>
      <c r="AG61" s="187" t="e">
        <f>SUM(#REF!)</f>
        <v>#REF!</v>
      </c>
      <c r="AH61" s="187" t="e">
        <f>SUM(#REF!)</f>
        <v>#REF!</v>
      </c>
      <c r="AI61" s="187" t="e">
        <f>SUM(#REF!)</f>
        <v>#REF!</v>
      </c>
      <c r="AJ61" s="187" t="e">
        <f>SUM(#REF!)</f>
        <v>#REF!</v>
      </c>
      <c r="AK61" s="187" t="e">
        <f>SUM(#REF!)</f>
        <v>#REF!</v>
      </c>
      <c r="AL61" s="187" t="e">
        <f>SUM(#REF!)</f>
        <v>#REF!</v>
      </c>
      <c r="AM61" s="187" t="e">
        <f>SUM(#REF!)</f>
        <v>#REF!</v>
      </c>
      <c r="AN61" s="187" t="e">
        <f>SUM(#REF!)</f>
        <v>#REF!</v>
      </c>
      <c r="AO61" s="187" t="e">
        <f>SUM(#REF!)</f>
        <v>#REF!</v>
      </c>
      <c r="AP61" s="187" t="e">
        <f>SUM(#REF!)</f>
        <v>#REF!</v>
      </c>
      <c r="AQ61" s="187" t="e">
        <f>SUM(#REF!)</f>
        <v>#REF!</v>
      </c>
      <c r="AR61" s="187" t="e">
        <f>SUM(#REF!)</f>
        <v>#REF!</v>
      </c>
      <c r="AS61" s="187" t="e">
        <f>SUM(#REF!)</f>
        <v>#REF!</v>
      </c>
      <c r="AT61" s="187" t="e">
        <f>SUM(#REF!)</f>
        <v>#REF!</v>
      </c>
      <c r="AU61" s="187" t="e">
        <f>SUM(#REF!)</f>
        <v>#REF!</v>
      </c>
      <c r="IV61" s="4"/>
    </row>
    <row r="62" spans="1:256" s="1" customFormat="1" hidden="1" x14ac:dyDescent="0.25">
      <c r="A62" s="105" t="s">
        <v>276</v>
      </c>
      <c r="B62" s="105"/>
      <c r="C62" s="105" t="s">
        <v>276</v>
      </c>
      <c r="D62" s="105"/>
      <c r="E62" s="7">
        <v>3</v>
      </c>
      <c r="F62" s="105" t="e">
        <f t="shared" si="0"/>
        <v>#REF!</v>
      </c>
      <c r="G62" s="262"/>
      <c r="H62" s="263"/>
      <c r="I62" s="262"/>
      <c r="J62" s="262"/>
      <c r="K62" s="262"/>
      <c r="L62" s="187">
        <f>SUM($G$60:G62)</f>
        <v>0</v>
      </c>
      <c r="M62" s="187">
        <f>SUM($G$60:G62)</f>
        <v>0</v>
      </c>
      <c r="N62" s="187">
        <f>SUM($G$60:G62)</f>
        <v>0</v>
      </c>
      <c r="O62" s="187">
        <f>SUM($G$60:G62)</f>
        <v>0</v>
      </c>
      <c r="P62" s="187">
        <f>SUM($G$60:G62)</f>
        <v>0</v>
      </c>
      <c r="R62" s="187" t="e">
        <f>#REF!</f>
        <v>#REF!</v>
      </c>
      <c r="S62" s="187" t="e">
        <f>SUM(#REF!)</f>
        <v>#REF!</v>
      </c>
      <c r="T62" s="187" t="e">
        <f>SUM(#REF!)</f>
        <v>#REF!</v>
      </c>
      <c r="U62" s="187" t="e">
        <f>SUM(#REF!)</f>
        <v>#REF!</v>
      </c>
      <c r="V62" s="187" t="e">
        <f>SUM(#REF!)</f>
        <v>#REF!</v>
      </c>
      <c r="W62" s="187" t="e">
        <f>SUM(#REF!)</f>
        <v>#REF!</v>
      </c>
      <c r="X62" s="187" t="e">
        <f>SUM(#REF!)</f>
        <v>#REF!</v>
      </c>
      <c r="Y62" s="187" t="e">
        <f>SUM(#REF!)</f>
        <v>#REF!</v>
      </c>
      <c r="Z62" s="187" t="e">
        <f>SUM(#REF!)</f>
        <v>#REF!</v>
      </c>
      <c r="AA62" s="187" t="e">
        <f>SUM(#REF!)</f>
        <v>#REF!</v>
      </c>
      <c r="AB62" s="187" t="e">
        <f>SUM(#REF!)</f>
        <v>#REF!</v>
      </c>
      <c r="AC62" s="187" t="e">
        <f>SUM(#REF!)</f>
        <v>#REF!</v>
      </c>
      <c r="AD62" s="187" t="e">
        <f>SUM(#REF!)</f>
        <v>#REF!</v>
      </c>
      <c r="AE62" s="187" t="e">
        <f>SUM(#REF!)</f>
        <v>#REF!</v>
      </c>
      <c r="AF62" s="187" t="e">
        <f>SUM(#REF!)</f>
        <v>#REF!</v>
      </c>
      <c r="AG62" s="187" t="e">
        <f>SUM(#REF!)</f>
        <v>#REF!</v>
      </c>
      <c r="AH62" s="187" t="e">
        <f>SUM(#REF!)</f>
        <v>#REF!</v>
      </c>
      <c r="AI62" s="187" t="e">
        <f>SUM(#REF!)</f>
        <v>#REF!</v>
      </c>
      <c r="AJ62" s="187" t="e">
        <f>SUM(#REF!)</f>
        <v>#REF!</v>
      </c>
      <c r="AK62" s="187" t="e">
        <f>SUM(#REF!)</f>
        <v>#REF!</v>
      </c>
      <c r="AL62" s="187" t="e">
        <f>SUM(#REF!)</f>
        <v>#REF!</v>
      </c>
      <c r="AM62" s="187" t="e">
        <f>SUM(#REF!)</f>
        <v>#REF!</v>
      </c>
      <c r="AN62" s="187" t="e">
        <f>SUM(#REF!)</f>
        <v>#REF!</v>
      </c>
      <c r="AO62" s="187" t="e">
        <f>SUM(#REF!)</f>
        <v>#REF!</v>
      </c>
      <c r="AP62" s="187" t="e">
        <f>SUM(#REF!)</f>
        <v>#REF!</v>
      </c>
      <c r="AQ62" s="187" t="e">
        <f>SUM(#REF!)</f>
        <v>#REF!</v>
      </c>
      <c r="AR62" s="187" t="e">
        <f>SUM(#REF!)</f>
        <v>#REF!</v>
      </c>
      <c r="AS62" s="187" t="e">
        <f>SUM(#REF!)</f>
        <v>#REF!</v>
      </c>
      <c r="AT62" s="187" t="e">
        <f>SUM(#REF!)</f>
        <v>#REF!</v>
      </c>
      <c r="AU62" s="187" t="e">
        <f>SUM(#REF!)</f>
        <v>#REF!</v>
      </c>
      <c r="IV62" s="4"/>
    </row>
    <row r="63" spans="1:256" s="1" customFormat="1" hidden="1" x14ac:dyDescent="0.25">
      <c r="A63" s="105" t="s">
        <v>276</v>
      </c>
      <c r="B63" s="105"/>
      <c r="C63" s="105" t="s">
        <v>276</v>
      </c>
      <c r="D63" s="105"/>
      <c r="E63" s="7">
        <v>4</v>
      </c>
      <c r="F63" s="105" t="e">
        <f t="shared" si="0"/>
        <v>#REF!</v>
      </c>
      <c r="G63" s="262"/>
      <c r="H63" s="263"/>
      <c r="I63" s="262"/>
      <c r="J63" s="262"/>
      <c r="K63" s="262"/>
      <c r="L63" s="187">
        <f>SUM($G$60:G63)</f>
        <v>0</v>
      </c>
      <c r="M63" s="187">
        <f>SUM($G$60:G63)</f>
        <v>0</v>
      </c>
      <c r="N63" s="187">
        <f>SUM($G$60:G63)</f>
        <v>0</v>
      </c>
      <c r="O63" s="187">
        <f>SUM($G$60:G63)</f>
        <v>0</v>
      </c>
      <c r="P63" s="187">
        <f>SUM($G$60:G63)</f>
        <v>0</v>
      </c>
      <c r="R63" s="187" t="e">
        <f>#REF!</f>
        <v>#REF!</v>
      </c>
      <c r="S63" s="187" t="e">
        <f>SUM(#REF!)</f>
        <v>#REF!</v>
      </c>
      <c r="T63" s="187" t="e">
        <f>SUM(#REF!)</f>
        <v>#REF!</v>
      </c>
      <c r="U63" s="187" t="e">
        <f>SUM(#REF!)</f>
        <v>#REF!</v>
      </c>
      <c r="V63" s="187" t="e">
        <f>SUM(#REF!)</f>
        <v>#REF!</v>
      </c>
      <c r="W63" s="187" t="e">
        <f>SUM(#REF!)</f>
        <v>#REF!</v>
      </c>
      <c r="X63" s="187" t="e">
        <f>SUM(#REF!)</f>
        <v>#REF!</v>
      </c>
      <c r="Y63" s="187" t="e">
        <f>SUM(#REF!)</f>
        <v>#REF!</v>
      </c>
      <c r="Z63" s="187" t="e">
        <f>SUM(#REF!)</f>
        <v>#REF!</v>
      </c>
      <c r="AA63" s="187" t="e">
        <f>SUM(#REF!)</f>
        <v>#REF!</v>
      </c>
      <c r="AB63" s="187" t="e">
        <f>SUM(#REF!)</f>
        <v>#REF!</v>
      </c>
      <c r="AC63" s="187" t="e">
        <f>SUM(#REF!)</f>
        <v>#REF!</v>
      </c>
      <c r="AD63" s="187" t="e">
        <f>SUM(#REF!)</f>
        <v>#REF!</v>
      </c>
      <c r="AE63" s="187" t="e">
        <f>SUM(#REF!)</f>
        <v>#REF!</v>
      </c>
      <c r="AF63" s="187" t="e">
        <f>SUM(#REF!)</f>
        <v>#REF!</v>
      </c>
      <c r="AG63" s="187" t="e">
        <f>SUM(#REF!)</f>
        <v>#REF!</v>
      </c>
      <c r="AH63" s="187" t="e">
        <f>SUM(#REF!)</f>
        <v>#REF!</v>
      </c>
      <c r="AI63" s="187" t="e">
        <f>SUM(#REF!)</f>
        <v>#REF!</v>
      </c>
      <c r="AJ63" s="187" t="e">
        <f>SUM(#REF!)</f>
        <v>#REF!</v>
      </c>
      <c r="AK63" s="187" t="e">
        <f>SUM(#REF!)</f>
        <v>#REF!</v>
      </c>
      <c r="AL63" s="187" t="e">
        <f>SUM(#REF!)</f>
        <v>#REF!</v>
      </c>
      <c r="AM63" s="187" t="e">
        <f>SUM(#REF!)</f>
        <v>#REF!</v>
      </c>
      <c r="AN63" s="187" t="e">
        <f>SUM(#REF!)</f>
        <v>#REF!</v>
      </c>
      <c r="AO63" s="187" t="e">
        <f>SUM(#REF!)</f>
        <v>#REF!</v>
      </c>
      <c r="AP63" s="187" t="e">
        <f>SUM(#REF!)</f>
        <v>#REF!</v>
      </c>
      <c r="AQ63" s="187" t="e">
        <f>SUM(#REF!)</f>
        <v>#REF!</v>
      </c>
      <c r="AR63" s="187" t="e">
        <f>SUM(#REF!)</f>
        <v>#REF!</v>
      </c>
      <c r="AS63" s="187" t="e">
        <f>SUM(#REF!)</f>
        <v>#REF!</v>
      </c>
      <c r="AT63" s="187" t="e">
        <f>SUM(#REF!)</f>
        <v>#REF!</v>
      </c>
      <c r="AU63" s="187" t="e">
        <f>SUM(#REF!)</f>
        <v>#REF!</v>
      </c>
      <c r="IV63" s="4"/>
    </row>
    <row r="64" spans="1:256" s="1" customFormat="1" hidden="1" x14ac:dyDescent="0.25">
      <c r="A64" s="105" t="s">
        <v>276</v>
      </c>
      <c r="B64" s="105"/>
      <c r="C64" s="105" t="s">
        <v>276</v>
      </c>
      <c r="D64" s="105"/>
      <c r="E64" s="7">
        <v>5</v>
      </c>
      <c r="F64" s="105" t="e">
        <f t="shared" si="0"/>
        <v>#REF!</v>
      </c>
      <c r="G64" s="262"/>
      <c r="H64" s="263"/>
      <c r="I64" s="262"/>
      <c r="J64" s="262"/>
      <c r="K64" s="262"/>
      <c r="L64" s="187">
        <f>SUM($G$60:G64)</f>
        <v>0</v>
      </c>
      <c r="M64" s="187">
        <f>SUM($G$60:G64)</f>
        <v>0</v>
      </c>
      <c r="N64" s="187">
        <f>SUM($G$60:G64)</f>
        <v>0</v>
      </c>
      <c r="O64" s="187">
        <f>SUM($G$60:G64)</f>
        <v>0</v>
      </c>
      <c r="P64" s="187">
        <f>SUM($G$60:G64)</f>
        <v>0</v>
      </c>
      <c r="R64" s="187" t="e">
        <f>#REF!</f>
        <v>#REF!</v>
      </c>
      <c r="S64" s="187" t="e">
        <f>SUM(#REF!)</f>
        <v>#REF!</v>
      </c>
      <c r="T64" s="187" t="e">
        <f>SUM(#REF!)</f>
        <v>#REF!</v>
      </c>
      <c r="U64" s="187" t="e">
        <f>SUM(#REF!)</f>
        <v>#REF!</v>
      </c>
      <c r="V64" s="187" t="e">
        <f>SUM(#REF!)</f>
        <v>#REF!</v>
      </c>
      <c r="W64" s="187" t="e">
        <f>SUM(#REF!)</f>
        <v>#REF!</v>
      </c>
      <c r="X64" s="187" t="e">
        <f>SUM(#REF!)</f>
        <v>#REF!</v>
      </c>
      <c r="Y64" s="187" t="e">
        <f>SUM(#REF!)</f>
        <v>#REF!</v>
      </c>
      <c r="Z64" s="187" t="e">
        <f>SUM(#REF!)</f>
        <v>#REF!</v>
      </c>
      <c r="AA64" s="187" t="e">
        <f>SUM(#REF!)</f>
        <v>#REF!</v>
      </c>
      <c r="AB64" s="187" t="e">
        <f>SUM(#REF!)</f>
        <v>#REF!</v>
      </c>
      <c r="AC64" s="187" t="e">
        <f>SUM(#REF!)</f>
        <v>#REF!</v>
      </c>
      <c r="AD64" s="187" t="e">
        <f>SUM(#REF!)</f>
        <v>#REF!</v>
      </c>
      <c r="AE64" s="187" t="e">
        <f>SUM(#REF!)</f>
        <v>#REF!</v>
      </c>
      <c r="AF64" s="187" t="e">
        <f>SUM(#REF!)</f>
        <v>#REF!</v>
      </c>
      <c r="AG64" s="187" t="e">
        <f>SUM(#REF!)</f>
        <v>#REF!</v>
      </c>
      <c r="AH64" s="187" t="e">
        <f>SUM(#REF!)</f>
        <v>#REF!</v>
      </c>
      <c r="AI64" s="187" t="e">
        <f>SUM(#REF!)</f>
        <v>#REF!</v>
      </c>
      <c r="AJ64" s="187" t="e">
        <f>SUM(#REF!)</f>
        <v>#REF!</v>
      </c>
      <c r="AK64" s="187" t="e">
        <f>SUM(#REF!)</f>
        <v>#REF!</v>
      </c>
      <c r="AL64" s="187" t="e">
        <f>SUM(#REF!)</f>
        <v>#REF!</v>
      </c>
      <c r="AM64" s="187" t="e">
        <f>SUM(#REF!)</f>
        <v>#REF!</v>
      </c>
      <c r="AN64" s="187" t="e">
        <f>SUM(#REF!)</f>
        <v>#REF!</v>
      </c>
      <c r="AO64" s="187" t="e">
        <f>SUM(#REF!)</f>
        <v>#REF!</v>
      </c>
      <c r="AP64" s="187" t="e">
        <f>SUM(#REF!)</f>
        <v>#REF!</v>
      </c>
      <c r="AQ64" s="187" t="e">
        <f>SUM(#REF!)</f>
        <v>#REF!</v>
      </c>
      <c r="AR64" s="187" t="e">
        <f>SUM(#REF!)</f>
        <v>#REF!</v>
      </c>
      <c r="AS64" s="187" t="e">
        <f>SUM(#REF!)</f>
        <v>#REF!</v>
      </c>
      <c r="AT64" s="187" t="e">
        <f>SUM(#REF!)</f>
        <v>#REF!</v>
      </c>
      <c r="AU64" s="187" t="e">
        <f>SUM(#REF!)</f>
        <v>#REF!</v>
      </c>
      <c r="IV64" s="4"/>
    </row>
    <row r="65" spans="1:256" s="1" customFormat="1" hidden="1" x14ac:dyDescent="0.25">
      <c r="A65" s="105" t="s">
        <v>276</v>
      </c>
      <c r="B65" s="105"/>
      <c r="C65" s="105" t="s">
        <v>276</v>
      </c>
      <c r="D65" s="105"/>
      <c r="E65" s="7">
        <v>6</v>
      </c>
      <c r="F65" s="105" t="e">
        <f t="shared" si="0"/>
        <v>#REF!</v>
      </c>
      <c r="G65" s="262"/>
      <c r="H65" s="263"/>
      <c r="I65" s="262"/>
      <c r="J65" s="262"/>
      <c r="K65" s="262"/>
      <c r="L65" s="187">
        <f>SUM($G$60:G65)</f>
        <v>0</v>
      </c>
      <c r="M65" s="187">
        <f>SUM($G$60:G65)</f>
        <v>0</v>
      </c>
      <c r="N65" s="187">
        <f>SUM($G$60:G65)</f>
        <v>0</v>
      </c>
      <c r="O65" s="187">
        <f>SUM($G$60:G65)</f>
        <v>0</v>
      </c>
      <c r="P65" s="187">
        <f>SUM($G$60:G65)</f>
        <v>0</v>
      </c>
      <c r="R65" s="187" t="e">
        <f>#REF!</f>
        <v>#REF!</v>
      </c>
      <c r="S65" s="187" t="e">
        <f>SUM(#REF!)</f>
        <v>#REF!</v>
      </c>
      <c r="T65" s="187" t="e">
        <f>SUM(#REF!)</f>
        <v>#REF!</v>
      </c>
      <c r="U65" s="187" t="e">
        <f>SUM(#REF!)</f>
        <v>#REF!</v>
      </c>
      <c r="V65" s="187" t="e">
        <f>SUM(#REF!)</f>
        <v>#REF!</v>
      </c>
      <c r="W65" s="187" t="e">
        <f>SUM(#REF!)</f>
        <v>#REF!</v>
      </c>
      <c r="X65" s="187" t="e">
        <f>SUM(#REF!)</f>
        <v>#REF!</v>
      </c>
      <c r="Y65" s="187" t="e">
        <f>SUM(#REF!)</f>
        <v>#REF!</v>
      </c>
      <c r="Z65" s="187" t="e">
        <f>SUM(#REF!)</f>
        <v>#REF!</v>
      </c>
      <c r="AA65" s="187" t="e">
        <f>SUM(#REF!)</f>
        <v>#REF!</v>
      </c>
      <c r="AB65" s="187" t="e">
        <f>SUM(#REF!)</f>
        <v>#REF!</v>
      </c>
      <c r="AC65" s="187" t="e">
        <f>SUM(#REF!)</f>
        <v>#REF!</v>
      </c>
      <c r="AD65" s="187" t="e">
        <f>SUM(#REF!)</f>
        <v>#REF!</v>
      </c>
      <c r="AE65" s="187" t="e">
        <f>SUM(#REF!)</f>
        <v>#REF!</v>
      </c>
      <c r="AF65" s="187" t="e">
        <f>SUM(#REF!)</f>
        <v>#REF!</v>
      </c>
      <c r="AG65" s="187" t="e">
        <f>SUM(#REF!)</f>
        <v>#REF!</v>
      </c>
      <c r="AH65" s="187" t="e">
        <f>SUM(#REF!)</f>
        <v>#REF!</v>
      </c>
      <c r="AI65" s="187" t="e">
        <f>SUM(#REF!)</f>
        <v>#REF!</v>
      </c>
      <c r="AJ65" s="187" t="e">
        <f>SUM(#REF!)</f>
        <v>#REF!</v>
      </c>
      <c r="AK65" s="187" t="e">
        <f>SUM(#REF!)</f>
        <v>#REF!</v>
      </c>
      <c r="AL65" s="187" t="e">
        <f>SUM(#REF!)</f>
        <v>#REF!</v>
      </c>
      <c r="AM65" s="187" t="e">
        <f>SUM(#REF!)</f>
        <v>#REF!</v>
      </c>
      <c r="AN65" s="187" t="e">
        <f>SUM(#REF!)</f>
        <v>#REF!</v>
      </c>
      <c r="AO65" s="187" t="e">
        <f>SUM(#REF!)</f>
        <v>#REF!</v>
      </c>
      <c r="AP65" s="187" t="e">
        <f>SUM(#REF!)</f>
        <v>#REF!</v>
      </c>
      <c r="AQ65" s="187" t="e">
        <f>SUM(#REF!)</f>
        <v>#REF!</v>
      </c>
      <c r="AR65" s="187" t="e">
        <f>SUM(#REF!)</f>
        <v>#REF!</v>
      </c>
      <c r="AS65" s="187" t="e">
        <f>SUM(#REF!)</f>
        <v>#REF!</v>
      </c>
      <c r="AT65" s="187" t="e">
        <f>SUM(#REF!)</f>
        <v>#REF!</v>
      </c>
      <c r="AU65" s="187" t="e">
        <f>SUM(#REF!)</f>
        <v>#REF!</v>
      </c>
      <c r="IV65" s="4"/>
    </row>
    <row r="66" spans="1:256" s="1" customFormat="1" hidden="1" x14ac:dyDescent="0.25">
      <c r="A66" s="105" t="s">
        <v>276</v>
      </c>
      <c r="B66" s="105"/>
      <c r="C66" s="105" t="s">
        <v>276</v>
      </c>
      <c r="D66" s="105"/>
      <c r="E66" s="7">
        <v>7</v>
      </c>
      <c r="F66" s="105" t="e">
        <f t="shared" si="0"/>
        <v>#REF!</v>
      </c>
      <c r="G66" s="262"/>
      <c r="H66" s="263"/>
      <c r="I66" s="262"/>
      <c r="J66" s="262"/>
      <c r="K66" s="262"/>
      <c r="L66" s="187">
        <f>SUM($G$60:G66)</f>
        <v>0</v>
      </c>
      <c r="M66" s="187">
        <f>SUM($G$60:G66)</f>
        <v>0</v>
      </c>
      <c r="N66" s="187">
        <f>SUM($G$60:G66)</f>
        <v>0</v>
      </c>
      <c r="O66" s="187">
        <f>SUM($G$60:G66)</f>
        <v>0</v>
      </c>
      <c r="P66" s="187">
        <f>SUM($G$60:G66)</f>
        <v>0</v>
      </c>
      <c r="R66" s="187" t="e">
        <f>#REF!</f>
        <v>#REF!</v>
      </c>
      <c r="S66" s="187" t="e">
        <f>SUM(#REF!)</f>
        <v>#REF!</v>
      </c>
      <c r="T66" s="187" t="e">
        <f>SUM(#REF!)</f>
        <v>#REF!</v>
      </c>
      <c r="U66" s="187" t="e">
        <f>SUM(#REF!)</f>
        <v>#REF!</v>
      </c>
      <c r="V66" s="187" t="e">
        <f>SUM(#REF!)</f>
        <v>#REF!</v>
      </c>
      <c r="W66" s="187" t="e">
        <f>SUM(#REF!)</f>
        <v>#REF!</v>
      </c>
      <c r="X66" s="187" t="e">
        <f>SUM(#REF!)</f>
        <v>#REF!</v>
      </c>
      <c r="Y66" s="187" t="e">
        <f>SUM(#REF!)</f>
        <v>#REF!</v>
      </c>
      <c r="Z66" s="187" t="e">
        <f>SUM(#REF!)</f>
        <v>#REF!</v>
      </c>
      <c r="AA66" s="187" t="e">
        <f>SUM(#REF!)</f>
        <v>#REF!</v>
      </c>
      <c r="AB66" s="187" t="e">
        <f>SUM(#REF!)</f>
        <v>#REF!</v>
      </c>
      <c r="AC66" s="187" t="e">
        <f>SUM(#REF!)</f>
        <v>#REF!</v>
      </c>
      <c r="AD66" s="187" t="e">
        <f>SUM(#REF!)</f>
        <v>#REF!</v>
      </c>
      <c r="AE66" s="187" t="e">
        <f>SUM(#REF!)</f>
        <v>#REF!</v>
      </c>
      <c r="AF66" s="187" t="e">
        <f>SUM(#REF!)</f>
        <v>#REF!</v>
      </c>
      <c r="AG66" s="187" t="e">
        <f>SUM(#REF!)</f>
        <v>#REF!</v>
      </c>
      <c r="AH66" s="187" t="e">
        <f>SUM(#REF!)</f>
        <v>#REF!</v>
      </c>
      <c r="AI66" s="187" t="e">
        <f>SUM(#REF!)</f>
        <v>#REF!</v>
      </c>
      <c r="AJ66" s="187" t="e">
        <f>SUM(#REF!)</f>
        <v>#REF!</v>
      </c>
      <c r="AK66" s="187" t="e">
        <f>SUM(#REF!)</f>
        <v>#REF!</v>
      </c>
      <c r="AL66" s="187" t="e">
        <f>SUM(#REF!)</f>
        <v>#REF!</v>
      </c>
      <c r="AM66" s="187" t="e">
        <f>SUM(#REF!)</f>
        <v>#REF!</v>
      </c>
      <c r="AN66" s="187" t="e">
        <f>SUM(#REF!)</f>
        <v>#REF!</v>
      </c>
      <c r="AO66" s="187" t="e">
        <f>SUM(#REF!)</f>
        <v>#REF!</v>
      </c>
      <c r="AP66" s="187" t="e">
        <f>SUM(#REF!)</f>
        <v>#REF!</v>
      </c>
      <c r="AQ66" s="187" t="e">
        <f>SUM(#REF!)</f>
        <v>#REF!</v>
      </c>
      <c r="AR66" s="187" t="e">
        <f>SUM(#REF!)</f>
        <v>#REF!</v>
      </c>
      <c r="AS66" s="187" t="e">
        <f>SUM(#REF!)</f>
        <v>#REF!</v>
      </c>
      <c r="AT66" s="187" t="e">
        <f>SUM(#REF!)</f>
        <v>#REF!</v>
      </c>
      <c r="AU66" s="187" t="e">
        <f>SUM(#REF!)</f>
        <v>#REF!</v>
      </c>
      <c r="IV66" s="4"/>
    </row>
    <row r="67" spans="1:256" s="1" customFormat="1" hidden="1" x14ac:dyDescent="0.25">
      <c r="A67" s="105" t="s">
        <v>276</v>
      </c>
      <c r="B67" s="105"/>
      <c r="C67" s="105" t="s">
        <v>276</v>
      </c>
      <c r="D67" s="105"/>
      <c r="E67" s="7">
        <v>8</v>
      </c>
      <c r="F67" s="105" t="e">
        <f t="shared" si="0"/>
        <v>#REF!</v>
      </c>
      <c r="G67" s="262"/>
      <c r="H67" s="263"/>
      <c r="I67" s="262"/>
      <c r="J67" s="262"/>
      <c r="K67" s="262"/>
      <c r="L67" s="187">
        <f>SUM($G$60:G67)</f>
        <v>0</v>
      </c>
      <c r="M67" s="187">
        <f>SUM($G$60:G67)</f>
        <v>0</v>
      </c>
      <c r="N67" s="187">
        <f>SUM($G$60:G67)</f>
        <v>0</v>
      </c>
      <c r="O67" s="187">
        <f>SUM($G$60:G67)</f>
        <v>0</v>
      </c>
      <c r="P67" s="187">
        <f>SUM($G$60:G67)</f>
        <v>0</v>
      </c>
      <c r="R67" s="187" t="e">
        <f>#REF!</f>
        <v>#REF!</v>
      </c>
      <c r="S67" s="187" t="e">
        <f>SUM(#REF!)</f>
        <v>#REF!</v>
      </c>
      <c r="T67" s="187" t="e">
        <f>SUM(#REF!)</f>
        <v>#REF!</v>
      </c>
      <c r="U67" s="187" t="e">
        <f>SUM(#REF!)</f>
        <v>#REF!</v>
      </c>
      <c r="V67" s="187" t="e">
        <f>SUM(#REF!)</f>
        <v>#REF!</v>
      </c>
      <c r="W67" s="187" t="e">
        <f>SUM(#REF!)</f>
        <v>#REF!</v>
      </c>
      <c r="X67" s="187" t="e">
        <f>SUM(#REF!)</f>
        <v>#REF!</v>
      </c>
      <c r="Y67" s="187" t="e">
        <f>SUM(#REF!)</f>
        <v>#REF!</v>
      </c>
      <c r="Z67" s="187" t="e">
        <f>SUM(#REF!)</f>
        <v>#REF!</v>
      </c>
      <c r="AA67" s="187" t="e">
        <f>SUM(#REF!)</f>
        <v>#REF!</v>
      </c>
      <c r="AB67" s="187" t="e">
        <f>SUM(#REF!)</f>
        <v>#REF!</v>
      </c>
      <c r="AC67" s="187" t="e">
        <f>SUM(#REF!)</f>
        <v>#REF!</v>
      </c>
      <c r="AD67" s="187" t="e">
        <f>SUM(#REF!)</f>
        <v>#REF!</v>
      </c>
      <c r="AE67" s="187" t="e">
        <f>SUM(#REF!)</f>
        <v>#REF!</v>
      </c>
      <c r="AF67" s="187" t="e">
        <f>SUM(#REF!)</f>
        <v>#REF!</v>
      </c>
      <c r="AG67" s="187" t="e">
        <f>SUM(#REF!)</f>
        <v>#REF!</v>
      </c>
      <c r="AH67" s="187" t="e">
        <f>SUM(#REF!)</f>
        <v>#REF!</v>
      </c>
      <c r="AI67" s="187" t="e">
        <f>SUM(#REF!)</f>
        <v>#REF!</v>
      </c>
      <c r="AJ67" s="187" t="e">
        <f>SUM(#REF!)</f>
        <v>#REF!</v>
      </c>
      <c r="AK67" s="187" t="e">
        <f>SUM(#REF!)</f>
        <v>#REF!</v>
      </c>
      <c r="AL67" s="187" t="e">
        <f>SUM(#REF!)</f>
        <v>#REF!</v>
      </c>
      <c r="AM67" s="187" t="e">
        <f>SUM(#REF!)</f>
        <v>#REF!</v>
      </c>
      <c r="AN67" s="187" t="e">
        <f>SUM(#REF!)</f>
        <v>#REF!</v>
      </c>
      <c r="AO67" s="187" t="e">
        <f>SUM(#REF!)</f>
        <v>#REF!</v>
      </c>
      <c r="AP67" s="187" t="e">
        <f>SUM(#REF!)</f>
        <v>#REF!</v>
      </c>
      <c r="AQ67" s="187" t="e">
        <f>SUM(#REF!)</f>
        <v>#REF!</v>
      </c>
      <c r="AR67" s="187" t="e">
        <f>SUM(#REF!)</f>
        <v>#REF!</v>
      </c>
      <c r="AS67" s="187" t="e">
        <f>SUM(#REF!)</f>
        <v>#REF!</v>
      </c>
      <c r="AT67" s="187" t="e">
        <f>SUM(#REF!)</f>
        <v>#REF!</v>
      </c>
      <c r="AU67" s="187" t="e">
        <f>SUM(#REF!)</f>
        <v>#REF!</v>
      </c>
      <c r="IV67" s="4"/>
    </row>
    <row r="68" spans="1:256" s="1" customFormat="1" hidden="1" x14ac:dyDescent="0.25">
      <c r="A68" s="105" t="s">
        <v>276</v>
      </c>
      <c r="B68" s="105"/>
      <c r="C68" s="105" t="s">
        <v>276</v>
      </c>
      <c r="D68" s="105"/>
      <c r="E68" s="7">
        <v>9</v>
      </c>
      <c r="F68" s="105" t="e">
        <f t="shared" si="0"/>
        <v>#REF!</v>
      </c>
      <c r="G68" s="262"/>
      <c r="H68" s="263"/>
      <c r="I68" s="262"/>
      <c r="J68" s="262"/>
      <c r="K68" s="262"/>
      <c r="L68" s="187">
        <f>SUM($G$60:G68)</f>
        <v>0</v>
      </c>
      <c r="M68" s="187">
        <f>SUM($G$60:G68)</f>
        <v>0</v>
      </c>
      <c r="N68" s="187">
        <f>SUM($G$60:G68)</f>
        <v>0</v>
      </c>
      <c r="O68" s="187">
        <f>SUM($G$60:G68)</f>
        <v>0</v>
      </c>
      <c r="P68" s="187">
        <f>SUM($G$60:G68)</f>
        <v>0</v>
      </c>
      <c r="R68" s="187" t="e">
        <f>#REF!</f>
        <v>#REF!</v>
      </c>
      <c r="S68" s="187" t="e">
        <f>SUM(#REF!)</f>
        <v>#REF!</v>
      </c>
      <c r="T68" s="187" t="e">
        <f>SUM(#REF!)</f>
        <v>#REF!</v>
      </c>
      <c r="U68" s="187" t="e">
        <f>SUM(#REF!)</f>
        <v>#REF!</v>
      </c>
      <c r="V68" s="187" t="e">
        <f>SUM(#REF!)</f>
        <v>#REF!</v>
      </c>
      <c r="W68" s="187" t="e">
        <f>SUM(#REF!)</f>
        <v>#REF!</v>
      </c>
      <c r="X68" s="187" t="e">
        <f>SUM(#REF!)</f>
        <v>#REF!</v>
      </c>
      <c r="Y68" s="187" t="e">
        <f>SUM(#REF!)</f>
        <v>#REF!</v>
      </c>
      <c r="Z68" s="187" t="e">
        <f>SUM(#REF!)</f>
        <v>#REF!</v>
      </c>
      <c r="AA68" s="187" t="e">
        <f>SUM(#REF!)</f>
        <v>#REF!</v>
      </c>
      <c r="AB68" s="187" t="e">
        <f>SUM(#REF!)</f>
        <v>#REF!</v>
      </c>
      <c r="AC68" s="187" t="e">
        <f>SUM(#REF!)</f>
        <v>#REF!</v>
      </c>
      <c r="AD68" s="187" t="e">
        <f>SUM(#REF!)</f>
        <v>#REF!</v>
      </c>
      <c r="AE68" s="187" t="e">
        <f>SUM(#REF!)</f>
        <v>#REF!</v>
      </c>
      <c r="AF68" s="187" t="e">
        <f>SUM(#REF!)</f>
        <v>#REF!</v>
      </c>
      <c r="AG68" s="187" t="e">
        <f>SUM(#REF!)</f>
        <v>#REF!</v>
      </c>
      <c r="AH68" s="187" t="e">
        <f>SUM(#REF!)</f>
        <v>#REF!</v>
      </c>
      <c r="AI68" s="187" t="e">
        <f>SUM(#REF!)</f>
        <v>#REF!</v>
      </c>
      <c r="AJ68" s="187" t="e">
        <f>SUM(#REF!)</f>
        <v>#REF!</v>
      </c>
      <c r="AK68" s="187" t="e">
        <f>SUM(#REF!)</f>
        <v>#REF!</v>
      </c>
      <c r="AL68" s="187" t="e">
        <f>SUM(#REF!)</f>
        <v>#REF!</v>
      </c>
      <c r="AM68" s="187" t="e">
        <f>SUM(#REF!)</f>
        <v>#REF!</v>
      </c>
      <c r="AN68" s="187" t="e">
        <f>SUM(#REF!)</f>
        <v>#REF!</v>
      </c>
      <c r="AO68" s="187" t="e">
        <f>SUM(#REF!)</f>
        <v>#REF!</v>
      </c>
      <c r="AP68" s="187" t="e">
        <f>SUM(#REF!)</f>
        <v>#REF!</v>
      </c>
      <c r="AQ68" s="187" t="e">
        <f>SUM(#REF!)</f>
        <v>#REF!</v>
      </c>
      <c r="AR68" s="187" t="e">
        <f>SUM(#REF!)</f>
        <v>#REF!</v>
      </c>
      <c r="AS68" s="187" t="e">
        <f>SUM(#REF!)</f>
        <v>#REF!</v>
      </c>
      <c r="AT68" s="187" t="e">
        <f>SUM(#REF!)</f>
        <v>#REF!</v>
      </c>
      <c r="AU68" s="187" t="e">
        <f>SUM(#REF!)</f>
        <v>#REF!</v>
      </c>
      <c r="IV68" s="4"/>
    </row>
    <row r="69" spans="1:256" s="1" customFormat="1" hidden="1" x14ac:dyDescent="0.25">
      <c r="A69" s="105" t="s">
        <v>276</v>
      </c>
      <c r="B69" s="105"/>
      <c r="C69" s="105" t="s">
        <v>276</v>
      </c>
      <c r="D69" s="105"/>
      <c r="E69" s="7">
        <v>10</v>
      </c>
      <c r="F69" s="105" t="e">
        <f t="shared" si="0"/>
        <v>#REF!</v>
      </c>
      <c r="G69" s="262"/>
      <c r="H69" s="263"/>
      <c r="I69" s="262"/>
      <c r="J69" s="262"/>
      <c r="K69" s="262"/>
      <c r="L69" s="187">
        <f>SUM($G$60:G69)</f>
        <v>0</v>
      </c>
      <c r="M69" s="187">
        <f>SUM($G$60:G69)</f>
        <v>0</v>
      </c>
      <c r="N69" s="187">
        <f>SUM($G$60:G69)</f>
        <v>0</v>
      </c>
      <c r="O69" s="187">
        <f>SUM($G$60:G69)</f>
        <v>0</v>
      </c>
      <c r="P69" s="187">
        <f>SUM($G$60:G69)</f>
        <v>0</v>
      </c>
      <c r="R69" s="187" t="e">
        <f>#REF!</f>
        <v>#REF!</v>
      </c>
      <c r="S69" s="187" t="e">
        <f>SUM(#REF!)</f>
        <v>#REF!</v>
      </c>
      <c r="T69" s="187" t="e">
        <f>SUM(#REF!)</f>
        <v>#REF!</v>
      </c>
      <c r="U69" s="187" t="e">
        <f>SUM(#REF!)</f>
        <v>#REF!</v>
      </c>
      <c r="V69" s="187" t="e">
        <f>SUM(#REF!)</f>
        <v>#REF!</v>
      </c>
      <c r="W69" s="187" t="e">
        <f>SUM(#REF!)</f>
        <v>#REF!</v>
      </c>
      <c r="X69" s="187" t="e">
        <f>SUM(#REF!)</f>
        <v>#REF!</v>
      </c>
      <c r="Y69" s="187" t="e">
        <f>SUM(#REF!)</f>
        <v>#REF!</v>
      </c>
      <c r="Z69" s="187" t="e">
        <f>SUM(#REF!)</f>
        <v>#REF!</v>
      </c>
      <c r="AA69" s="187" t="e">
        <f>SUM(#REF!)</f>
        <v>#REF!</v>
      </c>
      <c r="AB69" s="187" t="e">
        <f>SUM(#REF!)</f>
        <v>#REF!</v>
      </c>
      <c r="AC69" s="187" t="e">
        <f>SUM(#REF!)</f>
        <v>#REF!</v>
      </c>
      <c r="AD69" s="187" t="e">
        <f>SUM(#REF!)</f>
        <v>#REF!</v>
      </c>
      <c r="AE69" s="187" t="e">
        <f>SUM(#REF!)</f>
        <v>#REF!</v>
      </c>
      <c r="AF69" s="187" t="e">
        <f>SUM(#REF!)</f>
        <v>#REF!</v>
      </c>
      <c r="AG69" s="187" t="e">
        <f>SUM(#REF!)</f>
        <v>#REF!</v>
      </c>
      <c r="AH69" s="187" t="e">
        <f>SUM(#REF!)</f>
        <v>#REF!</v>
      </c>
      <c r="AI69" s="187" t="e">
        <f>SUM(#REF!)</f>
        <v>#REF!</v>
      </c>
      <c r="AJ69" s="187" t="e">
        <f>SUM(#REF!)</f>
        <v>#REF!</v>
      </c>
      <c r="AK69" s="187" t="e">
        <f>SUM(#REF!)</f>
        <v>#REF!</v>
      </c>
      <c r="AL69" s="187" t="e">
        <f>SUM(#REF!)</f>
        <v>#REF!</v>
      </c>
      <c r="AM69" s="187" t="e">
        <f>SUM(#REF!)</f>
        <v>#REF!</v>
      </c>
      <c r="AN69" s="187" t="e">
        <f>SUM(#REF!)</f>
        <v>#REF!</v>
      </c>
      <c r="AO69" s="187" t="e">
        <f>SUM(#REF!)</f>
        <v>#REF!</v>
      </c>
      <c r="AP69" s="187" t="e">
        <f>SUM(#REF!)</f>
        <v>#REF!</v>
      </c>
      <c r="AQ69" s="187" t="e">
        <f>SUM(#REF!)</f>
        <v>#REF!</v>
      </c>
      <c r="AR69" s="187" t="e">
        <f>SUM(#REF!)</f>
        <v>#REF!</v>
      </c>
      <c r="AS69" s="187" t="e">
        <f>SUM(#REF!)</f>
        <v>#REF!</v>
      </c>
      <c r="AT69" s="187" t="e">
        <f>SUM(#REF!)</f>
        <v>#REF!</v>
      </c>
      <c r="AU69" s="187" t="e">
        <f>SUM(#REF!)</f>
        <v>#REF!</v>
      </c>
      <c r="IV69" s="4"/>
    </row>
    <row r="70" spans="1:256" s="1" customFormat="1" hidden="1" x14ac:dyDescent="0.25">
      <c r="A70" s="105" t="s">
        <v>276</v>
      </c>
      <c r="B70" s="105"/>
      <c r="C70" s="105" t="s">
        <v>276</v>
      </c>
      <c r="D70" s="105"/>
      <c r="E70" s="7">
        <v>11</v>
      </c>
      <c r="F70" s="105" t="e">
        <f t="shared" si="0"/>
        <v>#REF!</v>
      </c>
      <c r="G70" s="262"/>
      <c r="H70" s="263"/>
      <c r="I70" s="262"/>
      <c r="J70" s="262"/>
      <c r="K70" s="262"/>
      <c r="L70" s="187">
        <f>SUM($G$60:G70)</f>
        <v>0</v>
      </c>
      <c r="M70" s="187">
        <f>SUM($G$60:G70)</f>
        <v>0</v>
      </c>
      <c r="N70" s="187">
        <f>SUM($G$60:G70)</f>
        <v>0</v>
      </c>
      <c r="O70" s="187">
        <f>SUM($G$60:G70)</f>
        <v>0</v>
      </c>
      <c r="P70" s="187">
        <f>SUM($G$60:G70)</f>
        <v>0</v>
      </c>
      <c r="R70" s="187" t="e">
        <f>#REF!</f>
        <v>#REF!</v>
      </c>
      <c r="S70" s="187" t="e">
        <f>SUM(#REF!)</f>
        <v>#REF!</v>
      </c>
      <c r="T70" s="187" t="e">
        <f>SUM(#REF!)</f>
        <v>#REF!</v>
      </c>
      <c r="U70" s="187" t="e">
        <f>SUM(#REF!)</f>
        <v>#REF!</v>
      </c>
      <c r="V70" s="187" t="e">
        <f>SUM(#REF!)</f>
        <v>#REF!</v>
      </c>
      <c r="W70" s="187" t="e">
        <f>SUM(#REF!)</f>
        <v>#REF!</v>
      </c>
      <c r="X70" s="187" t="e">
        <f>SUM(#REF!)</f>
        <v>#REF!</v>
      </c>
      <c r="Y70" s="187" t="e">
        <f>SUM(#REF!)</f>
        <v>#REF!</v>
      </c>
      <c r="Z70" s="187" t="e">
        <f>SUM(#REF!)</f>
        <v>#REF!</v>
      </c>
      <c r="AA70" s="187" t="e">
        <f>SUM(#REF!)</f>
        <v>#REF!</v>
      </c>
      <c r="AB70" s="187" t="e">
        <f>SUM(#REF!)</f>
        <v>#REF!</v>
      </c>
      <c r="AC70" s="187" t="e">
        <f>SUM(#REF!)</f>
        <v>#REF!</v>
      </c>
      <c r="AD70" s="187" t="e">
        <f>SUM(#REF!)</f>
        <v>#REF!</v>
      </c>
      <c r="AE70" s="187" t="e">
        <f>SUM(#REF!)</f>
        <v>#REF!</v>
      </c>
      <c r="AF70" s="187" t="e">
        <f>SUM(#REF!)</f>
        <v>#REF!</v>
      </c>
      <c r="AG70" s="187" t="e">
        <f>SUM(#REF!)</f>
        <v>#REF!</v>
      </c>
      <c r="AH70" s="187" t="e">
        <f>SUM(#REF!)</f>
        <v>#REF!</v>
      </c>
      <c r="AI70" s="187" t="e">
        <f>SUM(#REF!)</f>
        <v>#REF!</v>
      </c>
      <c r="AJ70" s="187" t="e">
        <f>SUM(#REF!)</f>
        <v>#REF!</v>
      </c>
      <c r="AK70" s="187" t="e">
        <f>SUM(#REF!)</f>
        <v>#REF!</v>
      </c>
      <c r="AL70" s="187" t="e">
        <f>SUM(#REF!)</f>
        <v>#REF!</v>
      </c>
      <c r="AM70" s="187" t="e">
        <f>SUM(#REF!)</f>
        <v>#REF!</v>
      </c>
      <c r="AN70" s="187" t="e">
        <f>SUM(#REF!)</f>
        <v>#REF!</v>
      </c>
      <c r="AO70" s="187" t="e">
        <f>SUM(#REF!)</f>
        <v>#REF!</v>
      </c>
      <c r="AP70" s="187" t="e">
        <f>SUM(#REF!)</f>
        <v>#REF!</v>
      </c>
      <c r="AQ70" s="187" t="e">
        <f>SUM(#REF!)</f>
        <v>#REF!</v>
      </c>
      <c r="AR70" s="187" t="e">
        <f>SUM(#REF!)</f>
        <v>#REF!</v>
      </c>
      <c r="AS70" s="187" t="e">
        <f>SUM(#REF!)</f>
        <v>#REF!</v>
      </c>
      <c r="AT70" s="187" t="e">
        <f>SUM(#REF!)</f>
        <v>#REF!</v>
      </c>
      <c r="AU70" s="187" t="e">
        <f>SUM(#REF!)</f>
        <v>#REF!</v>
      </c>
      <c r="IV70" s="4"/>
    </row>
    <row r="71" spans="1:256" s="1" customFormat="1" hidden="1" x14ac:dyDescent="0.25">
      <c r="A71" s="105" t="s">
        <v>276</v>
      </c>
      <c r="B71" s="105"/>
      <c r="C71" s="105" t="s">
        <v>276</v>
      </c>
      <c r="D71" s="105"/>
      <c r="E71" s="7">
        <v>12</v>
      </c>
      <c r="F71" s="105" t="e">
        <f t="shared" si="0"/>
        <v>#REF!</v>
      </c>
      <c r="G71" s="262"/>
      <c r="H71" s="263"/>
      <c r="I71" s="262"/>
      <c r="J71" s="262"/>
      <c r="K71" s="262"/>
      <c r="L71" s="187">
        <f>SUM($G$60:G71)</f>
        <v>0</v>
      </c>
      <c r="M71" s="187">
        <f>SUM($G$60:G71)</f>
        <v>0</v>
      </c>
      <c r="N71" s="187">
        <f>SUM($G$60:G71)</f>
        <v>0</v>
      </c>
      <c r="O71" s="187">
        <f>SUM($G$60:G71)</f>
        <v>0</v>
      </c>
      <c r="P71" s="187">
        <f>SUM($G$60:G71)</f>
        <v>0</v>
      </c>
      <c r="R71" s="187" t="e">
        <f>#REF!</f>
        <v>#REF!</v>
      </c>
      <c r="S71" s="187" t="e">
        <f>SUM(#REF!)</f>
        <v>#REF!</v>
      </c>
      <c r="T71" s="187" t="e">
        <f>SUM(#REF!)</f>
        <v>#REF!</v>
      </c>
      <c r="U71" s="187" t="e">
        <f>SUM(#REF!)</f>
        <v>#REF!</v>
      </c>
      <c r="V71" s="187" t="e">
        <f>SUM(#REF!)</f>
        <v>#REF!</v>
      </c>
      <c r="W71" s="187" t="e">
        <f>SUM(#REF!)</f>
        <v>#REF!</v>
      </c>
      <c r="X71" s="187" t="e">
        <f>SUM(#REF!)</f>
        <v>#REF!</v>
      </c>
      <c r="Y71" s="187" t="e">
        <f>SUM(#REF!)</f>
        <v>#REF!</v>
      </c>
      <c r="Z71" s="187" t="e">
        <f>SUM(#REF!)</f>
        <v>#REF!</v>
      </c>
      <c r="AA71" s="187" t="e">
        <f>SUM(#REF!)</f>
        <v>#REF!</v>
      </c>
      <c r="AB71" s="187" t="e">
        <f>SUM(#REF!)</f>
        <v>#REF!</v>
      </c>
      <c r="AC71" s="187" t="e">
        <f>SUM(#REF!)</f>
        <v>#REF!</v>
      </c>
      <c r="AD71" s="187" t="e">
        <f>SUM(#REF!)</f>
        <v>#REF!</v>
      </c>
      <c r="AE71" s="187" t="e">
        <f>SUM(#REF!)</f>
        <v>#REF!</v>
      </c>
      <c r="AF71" s="187" t="e">
        <f>SUM(#REF!)</f>
        <v>#REF!</v>
      </c>
      <c r="AG71" s="187" t="e">
        <f>SUM(#REF!)</f>
        <v>#REF!</v>
      </c>
      <c r="AH71" s="187" t="e">
        <f>SUM(#REF!)</f>
        <v>#REF!</v>
      </c>
      <c r="AI71" s="187" t="e">
        <f>SUM(#REF!)</f>
        <v>#REF!</v>
      </c>
      <c r="AJ71" s="187" t="e">
        <f>SUM(#REF!)</f>
        <v>#REF!</v>
      </c>
      <c r="AK71" s="187" t="e">
        <f>SUM(#REF!)</f>
        <v>#REF!</v>
      </c>
      <c r="AL71" s="187" t="e">
        <f>SUM(#REF!)</f>
        <v>#REF!</v>
      </c>
      <c r="AM71" s="187" t="e">
        <f>SUM(#REF!)</f>
        <v>#REF!</v>
      </c>
      <c r="AN71" s="187" t="e">
        <f>SUM(#REF!)</f>
        <v>#REF!</v>
      </c>
      <c r="AO71" s="187" t="e">
        <f>SUM(#REF!)</f>
        <v>#REF!</v>
      </c>
      <c r="AP71" s="187" t="e">
        <f>SUM(#REF!)</f>
        <v>#REF!</v>
      </c>
      <c r="AQ71" s="187" t="e">
        <f>SUM(#REF!)</f>
        <v>#REF!</v>
      </c>
      <c r="AR71" s="187" t="e">
        <f>SUM(#REF!)</f>
        <v>#REF!</v>
      </c>
      <c r="AS71" s="187" t="e">
        <f>SUM(#REF!)</f>
        <v>#REF!</v>
      </c>
      <c r="AT71" s="187" t="e">
        <f>SUM(#REF!)</f>
        <v>#REF!</v>
      </c>
      <c r="AU71" s="187" t="e">
        <f>SUM(#REF!)</f>
        <v>#REF!</v>
      </c>
      <c r="IV71" s="4"/>
    </row>
    <row r="72" spans="1:256" s="1" customFormat="1" hidden="1" x14ac:dyDescent="0.25">
      <c r="A72" s="105" t="s">
        <v>276</v>
      </c>
      <c r="B72" s="105"/>
      <c r="C72" s="105" t="s">
        <v>276</v>
      </c>
      <c r="D72" s="105"/>
      <c r="E72" s="7">
        <v>13</v>
      </c>
      <c r="F72" s="105" t="e">
        <f t="shared" si="0"/>
        <v>#REF!</v>
      </c>
      <c r="G72" s="262"/>
      <c r="H72" s="263"/>
      <c r="I72" s="262"/>
      <c r="J72" s="262"/>
      <c r="K72" s="262"/>
      <c r="L72" s="187">
        <f>SUM($G$60:G72)</f>
        <v>0</v>
      </c>
      <c r="M72" s="187">
        <f>SUM($G$60:G72)</f>
        <v>0</v>
      </c>
      <c r="N72" s="187">
        <f>SUM($G$60:G72)</f>
        <v>0</v>
      </c>
      <c r="O72" s="187">
        <f>SUM($G$60:G72)</f>
        <v>0</v>
      </c>
      <c r="P72" s="187">
        <f>SUM($G$60:G72)</f>
        <v>0</v>
      </c>
      <c r="R72" s="187" t="e">
        <f>#REF!</f>
        <v>#REF!</v>
      </c>
      <c r="S72" s="187" t="e">
        <f>SUM(#REF!)</f>
        <v>#REF!</v>
      </c>
      <c r="T72" s="187" t="e">
        <f>SUM(#REF!)</f>
        <v>#REF!</v>
      </c>
      <c r="U72" s="187" t="e">
        <f>SUM(#REF!)</f>
        <v>#REF!</v>
      </c>
      <c r="V72" s="187" t="e">
        <f>SUM(#REF!)</f>
        <v>#REF!</v>
      </c>
      <c r="W72" s="187" t="e">
        <f>SUM(#REF!)</f>
        <v>#REF!</v>
      </c>
      <c r="X72" s="187" t="e">
        <f>SUM(#REF!)</f>
        <v>#REF!</v>
      </c>
      <c r="Y72" s="187" t="e">
        <f>SUM(#REF!)</f>
        <v>#REF!</v>
      </c>
      <c r="Z72" s="187" t="e">
        <f>SUM(#REF!)</f>
        <v>#REF!</v>
      </c>
      <c r="AA72" s="187" t="e">
        <f>SUM(#REF!)</f>
        <v>#REF!</v>
      </c>
      <c r="AB72" s="187" t="e">
        <f>SUM(#REF!)</f>
        <v>#REF!</v>
      </c>
      <c r="AC72" s="187" t="e">
        <f>SUM(#REF!)</f>
        <v>#REF!</v>
      </c>
      <c r="AD72" s="187" t="e">
        <f>SUM(#REF!)</f>
        <v>#REF!</v>
      </c>
      <c r="AE72" s="187" t="e">
        <f>SUM(#REF!)</f>
        <v>#REF!</v>
      </c>
      <c r="AF72" s="187" t="e">
        <f>SUM(#REF!)</f>
        <v>#REF!</v>
      </c>
      <c r="AG72" s="187" t="e">
        <f>SUM(#REF!)</f>
        <v>#REF!</v>
      </c>
      <c r="AH72" s="187" t="e">
        <f>SUM(#REF!)</f>
        <v>#REF!</v>
      </c>
      <c r="AI72" s="187" t="e">
        <f>SUM(#REF!)</f>
        <v>#REF!</v>
      </c>
      <c r="AJ72" s="187" t="e">
        <f>SUM(#REF!)</f>
        <v>#REF!</v>
      </c>
      <c r="AK72" s="187" t="e">
        <f>SUM(#REF!)</f>
        <v>#REF!</v>
      </c>
      <c r="AL72" s="187" t="e">
        <f>SUM(#REF!)</f>
        <v>#REF!</v>
      </c>
      <c r="AM72" s="187" t="e">
        <f>SUM(#REF!)</f>
        <v>#REF!</v>
      </c>
      <c r="AN72" s="187" t="e">
        <f>SUM(#REF!)</f>
        <v>#REF!</v>
      </c>
      <c r="AO72" s="187" t="e">
        <f>SUM(#REF!)</f>
        <v>#REF!</v>
      </c>
      <c r="AP72" s="187" t="e">
        <f>SUM(#REF!)</f>
        <v>#REF!</v>
      </c>
      <c r="AQ72" s="187" t="e">
        <f>SUM(#REF!)</f>
        <v>#REF!</v>
      </c>
      <c r="AR72" s="187" t="e">
        <f>SUM(#REF!)</f>
        <v>#REF!</v>
      </c>
      <c r="AS72" s="187" t="e">
        <f>SUM(#REF!)</f>
        <v>#REF!</v>
      </c>
      <c r="AT72" s="187" t="e">
        <f>SUM(#REF!)</f>
        <v>#REF!</v>
      </c>
      <c r="AU72" s="187" t="e">
        <f>SUM(#REF!)</f>
        <v>#REF!</v>
      </c>
      <c r="IV72" s="4"/>
    </row>
    <row r="73" spans="1:256" s="1" customFormat="1" hidden="1" x14ac:dyDescent="0.25">
      <c r="A73" s="105" t="s">
        <v>276</v>
      </c>
      <c r="B73" s="105"/>
      <c r="C73" s="105" t="s">
        <v>276</v>
      </c>
      <c r="D73" s="105"/>
      <c r="E73" s="7">
        <v>14</v>
      </c>
      <c r="F73" s="105" t="e">
        <f t="shared" si="0"/>
        <v>#REF!</v>
      </c>
      <c r="G73" s="262"/>
      <c r="H73" s="263"/>
      <c r="I73" s="262"/>
      <c r="J73" s="262"/>
      <c r="K73" s="262"/>
      <c r="L73" s="187">
        <f>SUM($G$60:G73)</f>
        <v>0</v>
      </c>
      <c r="M73" s="187">
        <f>SUM($G$60:G73)</f>
        <v>0</v>
      </c>
      <c r="N73" s="187">
        <f>SUM($G$60:G73)</f>
        <v>0</v>
      </c>
      <c r="O73" s="187">
        <f>SUM($G$60:G73)</f>
        <v>0</v>
      </c>
      <c r="P73" s="187">
        <f>SUM($G$60:G73)</f>
        <v>0</v>
      </c>
      <c r="R73" s="187" t="e">
        <f>#REF!</f>
        <v>#REF!</v>
      </c>
      <c r="S73" s="187" t="e">
        <f>SUM(#REF!)</f>
        <v>#REF!</v>
      </c>
      <c r="T73" s="187" t="e">
        <f>SUM(#REF!)</f>
        <v>#REF!</v>
      </c>
      <c r="U73" s="187" t="e">
        <f>SUM(#REF!)</f>
        <v>#REF!</v>
      </c>
      <c r="V73" s="187" t="e">
        <f>SUM(#REF!)</f>
        <v>#REF!</v>
      </c>
      <c r="W73" s="187" t="e">
        <f>SUM(#REF!)</f>
        <v>#REF!</v>
      </c>
      <c r="X73" s="187" t="e">
        <f>SUM(#REF!)</f>
        <v>#REF!</v>
      </c>
      <c r="Y73" s="187" t="e">
        <f>SUM(#REF!)</f>
        <v>#REF!</v>
      </c>
      <c r="Z73" s="187" t="e">
        <f>SUM(#REF!)</f>
        <v>#REF!</v>
      </c>
      <c r="AA73" s="187" t="e">
        <f>SUM(#REF!)</f>
        <v>#REF!</v>
      </c>
      <c r="AB73" s="187" t="e">
        <f>SUM(#REF!)</f>
        <v>#REF!</v>
      </c>
      <c r="AC73" s="187" t="e">
        <f>SUM(#REF!)</f>
        <v>#REF!</v>
      </c>
      <c r="AD73" s="187" t="e">
        <f>SUM(#REF!)</f>
        <v>#REF!</v>
      </c>
      <c r="AE73" s="187" t="e">
        <f>SUM(#REF!)</f>
        <v>#REF!</v>
      </c>
      <c r="AF73" s="187" t="e">
        <f>SUM(#REF!)</f>
        <v>#REF!</v>
      </c>
      <c r="AG73" s="187" t="e">
        <f>SUM(#REF!)</f>
        <v>#REF!</v>
      </c>
      <c r="AH73" s="187" t="e">
        <f>SUM(#REF!)</f>
        <v>#REF!</v>
      </c>
      <c r="AI73" s="187" t="e">
        <f>SUM(#REF!)</f>
        <v>#REF!</v>
      </c>
      <c r="AJ73" s="187" t="e">
        <f>SUM(#REF!)</f>
        <v>#REF!</v>
      </c>
      <c r="AK73" s="187" t="e">
        <f>SUM(#REF!)</f>
        <v>#REF!</v>
      </c>
      <c r="AL73" s="187" t="e">
        <f>SUM(#REF!)</f>
        <v>#REF!</v>
      </c>
      <c r="AM73" s="187" t="e">
        <f>SUM(#REF!)</f>
        <v>#REF!</v>
      </c>
      <c r="AN73" s="187" t="e">
        <f>SUM(#REF!)</f>
        <v>#REF!</v>
      </c>
      <c r="AO73" s="187" t="e">
        <f>SUM(#REF!)</f>
        <v>#REF!</v>
      </c>
      <c r="AP73" s="187" t="e">
        <f>SUM(#REF!)</f>
        <v>#REF!</v>
      </c>
      <c r="AQ73" s="187" t="e">
        <f>SUM(#REF!)</f>
        <v>#REF!</v>
      </c>
      <c r="AR73" s="187" t="e">
        <f>SUM(#REF!)</f>
        <v>#REF!</v>
      </c>
      <c r="AS73" s="187" t="e">
        <f>SUM(#REF!)</f>
        <v>#REF!</v>
      </c>
      <c r="AT73" s="187" t="e">
        <f>SUM(#REF!)</f>
        <v>#REF!</v>
      </c>
      <c r="AU73" s="187" t="e">
        <f>SUM(#REF!)</f>
        <v>#REF!</v>
      </c>
      <c r="IV73" s="4"/>
    </row>
    <row r="74" spans="1:256" s="1" customFormat="1" hidden="1" x14ac:dyDescent="0.25">
      <c r="A74" s="105" t="s">
        <v>276</v>
      </c>
      <c r="B74" s="105"/>
      <c r="C74" s="105" t="s">
        <v>276</v>
      </c>
      <c r="D74" s="105"/>
      <c r="E74" s="7">
        <v>15</v>
      </c>
      <c r="F74" s="105" t="e">
        <f t="shared" si="0"/>
        <v>#REF!</v>
      </c>
      <c r="G74" s="262"/>
      <c r="H74" s="263"/>
      <c r="I74" s="262"/>
      <c r="J74" s="262"/>
      <c r="K74" s="262"/>
      <c r="L74" s="187">
        <f>SUM($G$60:G74)</f>
        <v>0</v>
      </c>
      <c r="M74" s="187">
        <f>SUM($G$60:G74)</f>
        <v>0</v>
      </c>
      <c r="N74" s="187">
        <f>SUM($G$60:G74)</f>
        <v>0</v>
      </c>
      <c r="O74" s="187">
        <f>SUM($G$60:G74)</f>
        <v>0</v>
      </c>
      <c r="P74" s="187">
        <f>SUM($G$60:G74)</f>
        <v>0</v>
      </c>
      <c r="R74" s="187" t="e">
        <f>#REF!</f>
        <v>#REF!</v>
      </c>
      <c r="S74" s="187" t="e">
        <f>SUM(#REF!)</f>
        <v>#REF!</v>
      </c>
      <c r="T74" s="187" t="e">
        <f>SUM(#REF!)</f>
        <v>#REF!</v>
      </c>
      <c r="U74" s="187" t="e">
        <f>SUM(#REF!)</f>
        <v>#REF!</v>
      </c>
      <c r="V74" s="187" t="e">
        <f>SUM(#REF!)</f>
        <v>#REF!</v>
      </c>
      <c r="W74" s="187" t="e">
        <f>SUM(#REF!)</f>
        <v>#REF!</v>
      </c>
      <c r="X74" s="187" t="e">
        <f>SUM(#REF!)</f>
        <v>#REF!</v>
      </c>
      <c r="Y74" s="187" t="e">
        <f>SUM(#REF!)</f>
        <v>#REF!</v>
      </c>
      <c r="Z74" s="187" t="e">
        <f>SUM(#REF!)</f>
        <v>#REF!</v>
      </c>
      <c r="AA74" s="187" t="e">
        <f>SUM(#REF!)</f>
        <v>#REF!</v>
      </c>
      <c r="AB74" s="187" t="e">
        <f>SUM(#REF!)</f>
        <v>#REF!</v>
      </c>
      <c r="AC74" s="187" t="e">
        <f>SUM(#REF!)</f>
        <v>#REF!</v>
      </c>
      <c r="AD74" s="187" t="e">
        <f>SUM(#REF!)</f>
        <v>#REF!</v>
      </c>
      <c r="AE74" s="187" t="e">
        <f>SUM(#REF!)</f>
        <v>#REF!</v>
      </c>
      <c r="AF74" s="187" t="e">
        <f>SUM(#REF!)</f>
        <v>#REF!</v>
      </c>
      <c r="AG74" s="187" t="e">
        <f>SUM(#REF!)</f>
        <v>#REF!</v>
      </c>
      <c r="AH74" s="187" t="e">
        <f>SUM(#REF!)</f>
        <v>#REF!</v>
      </c>
      <c r="AI74" s="187" t="e">
        <f>SUM(#REF!)</f>
        <v>#REF!</v>
      </c>
      <c r="AJ74" s="187" t="e">
        <f>SUM(#REF!)</f>
        <v>#REF!</v>
      </c>
      <c r="AK74" s="187" t="e">
        <f>SUM(#REF!)</f>
        <v>#REF!</v>
      </c>
      <c r="AL74" s="187" t="e">
        <f>SUM(#REF!)</f>
        <v>#REF!</v>
      </c>
      <c r="AM74" s="187" t="e">
        <f>SUM(#REF!)</f>
        <v>#REF!</v>
      </c>
      <c r="AN74" s="187" t="e">
        <f>SUM(#REF!)</f>
        <v>#REF!</v>
      </c>
      <c r="AO74" s="187" t="e">
        <f>SUM(#REF!)</f>
        <v>#REF!</v>
      </c>
      <c r="AP74" s="187" t="e">
        <f>SUM(#REF!)</f>
        <v>#REF!</v>
      </c>
      <c r="AQ74" s="187" t="e">
        <f>SUM(#REF!)</f>
        <v>#REF!</v>
      </c>
      <c r="AR74" s="187" t="e">
        <f>SUM(#REF!)</f>
        <v>#REF!</v>
      </c>
      <c r="AS74" s="187" t="e">
        <f>SUM(#REF!)</f>
        <v>#REF!</v>
      </c>
      <c r="AT74" s="187" t="e">
        <f>SUM(#REF!)</f>
        <v>#REF!</v>
      </c>
      <c r="AU74" s="187" t="e">
        <f>SUM(#REF!)</f>
        <v>#REF!</v>
      </c>
      <c r="IV74" s="4"/>
    </row>
    <row r="75" spans="1:256" s="1" customFormat="1" hidden="1" x14ac:dyDescent="0.25">
      <c r="A75" s="105" t="s">
        <v>276</v>
      </c>
      <c r="B75" s="105"/>
      <c r="C75" s="105" t="s">
        <v>276</v>
      </c>
      <c r="D75" s="105"/>
      <c r="E75" s="7">
        <v>16</v>
      </c>
      <c r="F75" s="105" t="e">
        <f t="shared" si="0"/>
        <v>#REF!</v>
      </c>
      <c r="G75" s="262"/>
      <c r="H75" s="263"/>
      <c r="I75" s="262"/>
      <c r="J75" s="262"/>
      <c r="K75" s="262"/>
      <c r="L75" s="187">
        <f>SUM($G$60:G75)</f>
        <v>0</v>
      </c>
      <c r="M75" s="187">
        <f>SUM($G$60:G75)</f>
        <v>0</v>
      </c>
      <c r="N75" s="187">
        <f>SUM($G$60:G75)</f>
        <v>0</v>
      </c>
      <c r="O75" s="187">
        <f>SUM($G$60:G75)</f>
        <v>0</v>
      </c>
      <c r="P75" s="187">
        <f>SUM($G$60:G75)</f>
        <v>0</v>
      </c>
      <c r="R75" s="187" t="e">
        <f>#REF!</f>
        <v>#REF!</v>
      </c>
      <c r="S75" s="187" t="e">
        <f>SUM(#REF!)</f>
        <v>#REF!</v>
      </c>
      <c r="T75" s="187" t="e">
        <f>SUM(#REF!)</f>
        <v>#REF!</v>
      </c>
      <c r="U75" s="187" t="e">
        <f>SUM(#REF!)</f>
        <v>#REF!</v>
      </c>
      <c r="V75" s="187" t="e">
        <f>SUM(#REF!)</f>
        <v>#REF!</v>
      </c>
      <c r="W75" s="187" t="e">
        <f>SUM(#REF!)</f>
        <v>#REF!</v>
      </c>
      <c r="X75" s="187" t="e">
        <f>SUM(#REF!)</f>
        <v>#REF!</v>
      </c>
      <c r="Y75" s="187" t="e">
        <f>SUM(#REF!)</f>
        <v>#REF!</v>
      </c>
      <c r="Z75" s="187" t="e">
        <f>SUM(#REF!)</f>
        <v>#REF!</v>
      </c>
      <c r="AA75" s="187" t="e">
        <f>SUM(#REF!)</f>
        <v>#REF!</v>
      </c>
      <c r="AB75" s="187" t="e">
        <f>SUM(#REF!)</f>
        <v>#REF!</v>
      </c>
      <c r="AC75" s="187" t="e">
        <f>SUM(#REF!)</f>
        <v>#REF!</v>
      </c>
      <c r="AD75" s="187" t="e">
        <f>SUM(#REF!)</f>
        <v>#REF!</v>
      </c>
      <c r="AE75" s="187" t="e">
        <f>SUM(#REF!)</f>
        <v>#REF!</v>
      </c>
      <c r="AF75" s="187" t="e">
        <f>SUM(#REF!)</f>
        <v>#REF!</v>
      </c>
      <c r="AG75" s="187" t="e">
        <f>SUM(#REF!)</f>
        <v>#REF!</v>
      </c>
      <c r="AH75" s="187" t="e">
        <f>SUM(#REF!)</f>
        <v>#REF!</v>
      </c>
      <c r="AI75" s="187" t="e">
        <f>SUM(#REF!)</f>
        <v>#REF!</v>
      </c>
      <c r="AJ75" s="187" t="e">
        <f>SUM(#REF!)</f>
        <v>#REF!</v>
      </c>
      <c r="AK75" s="187" t="e">
        <f>SUM(#REF!)</f>
        <v>#REF!</v>
      </c>
      <c r="AL75" s="187" t="e">
        <f>SUM(#REF!)</f>
        <v>#REF!</v>
      </c>
      <c r="AM75" s="187" t="e">
        <f>SUM(#REF!)</f>
        <v>#REF!</v>
      </c>
      <c r="AN75" s="187" t="e">
        <f>SUM(#REF!)</f>
        <v>#REF!</v>
      </c>
      <c r="AO75" s="187" t="e">
        <f>SUM(#REF!)</f>
        <v>#REF!</v>
      </c>
      <c r="AP75" s="187" t="e">
        <f>SUM(#REF!)</f>
        <v>#REF!</v>
      </c>
      <c r="AQ75" s="187" t="e">
        <f>SUM(#REF!)</f>
        <v>#REF!</v>
      </c>
      <c r="AR75" s="187" t="e">
        <f>SUM(#REF!)</f>
        <v>#REF!</v>
      </c>
      <c r="AS75" s="187" t="e">
        <f>SUM(#REF!)</f>
        <v>#REF!</v>
      </c>
      <c r="AT75" s="187" t="e">
        <f>SUM(#REF!)</f>
        <v>#REF!</v>
      </c>
      <c r="AU75" s="187" t="e">
        <f>SUM(#REF!)</f>
        <v>#REF!</v>
      </c>
      <c r="IV75" s="4"/>
    </row>
    <row r="76" spans="1:256" s="1" customFormat="1" hidden="1" x14ac:dyDescent="0.25">
      <c r="A76" s="105" t="s">
        <v>276</v>
      </c>
      <c r="B76" s="105"/>
      <c r="C76" s="105" t="s">
        <v>276</v>
      </c>
      <c r="D76" s="105"/>
      <c r="E76" s="7">
        <v>17</v>
      </c>
      <c r="F76" s="105" t="e">
        <f t="shared" si="0"/>
        <v>#REF!</v>
      </c>
      <c r="G76" s="262"/>
      <c r="H76" s="263"/>
      <c r="I76" s="262"/>
      <c r="J76" s="262"/>
      <c r="K76" s="262"/>
      <c r="L76" s="187">
        <f>SUM($G$60:G76)</f>
        <v>0</v>
      </c>
      <c r="M76" s="187">
        <f>SUM($G$60:G76)</f>
        <v>0</v>
      </c>
      <c r="N76" s="187">
        <f>SUM($G$60:G76)</f>
        <v>0</v>
      </c>
      <c r="O76" s="187">
        <f>SUM($G$60:G76)</f>
        <v>0</v>
      </c>
      <c r="P76" s="187">
        <f>SUM($G$60:G76)</f>
        <v>0</v>
      </c>
      <c r="R76" s="187" t="e">
        <f>#REF!</f>
        <v>#REF!</v>
      </c>
      <c r="S76" s="187" t="e">
        <f>SUM(#REF!)</f>
        <v>#REF!</v>
      </c>
      <c r="T76" s="187" t="e">
        <f>SUM(#REF!)</f>
        <v>#REF!</v>
      </c>
      <c r="U76" s="187" t="e">
        <f>SUM(#REF!)</f>
        <v>#REF!</v>
      </c>
      <c r="V76" s="187" t="e">
        <f>SUM(#REF!)</f>
        <v>#REF!</v>
      </c>
      <c r="W76" s="187" t="e">
        <f>SUM(#REF!)</f>
        <v>#REF!</v>
      </c>
      <c r="X76" s="187" t="e">
        <f>SUM(#REF!)</f>
        <v>#REF!</v>
      </c>
      <c r="Y76" s="187" t="e">
        <f>SUM(#REF!)</f>
        <v>#REF!</v>
      </c>
      <c r="Z76" s="187" t="e">
        <f>SUM(#REF!)</f>
        <v>#REF!</v>
      </c>
      <c r="AA76" s="187" t="e">
        <f>SUM(#REF!)</f>
        <v>#REF!</v>
      </c>
      <c r="AB76" s="187" t="e">
        <f>SUM(#REF!)</f>
        <v>#REF!</v>
      </c>
      <c r="AC76" s="187" t="e">
        <f>SUM(#REF!)</f>
        <v>#REF!</v>
      </c>
      <c r="AD76" s="187" t="e">
        <f>SUM(#REF!)</f>
        <v>#REF!</v>
      </c>
      <c r="AE76" s="187" t="e">
        <f>SUM(#REF!)</f>
        <v>#REF!</v>
      </c>
      <c r="AF76" s="187" t="e">
        <f>SUM(#REF!)</f>
        <v>#REF!</v>
      </c>
      <c r="AG76" s="187" t="e">
        <f>SUM(#REF!)</f>
        <v>#REF!</v>
      </c>
      <c r="AH76" s="187" t="e">
        <f>SUM(#REF!)</f>
        <v>#REF!</v>
      </c>
      <c r="AI76" s="187" t="e">
        <f>SUM(#REF!)</f>
        <v>#REF!</v>
      </c>
      <c r="AJ76" s="187" t="e">
        <f>SUM(#REF!)</f>
        <v>#REF!</v>
      </c>
      <c r="AK76" s="187" t="e">
        <f>SUM(#REF!)</f>
        <v>#REF!</v>
      </c>
      <c r="AL76" s="187" t="e">
        <f>SUM(#REF!)</f>
        <v>#REF!</v>
      </c>
      <c r="AM76" s="187" t="e">
        <f>SUM(#REF!)</f>
        <v>#REF!</v>
      </c>
      <c r="AN76" s="187" t="e">
        <f>SUM(#REF!)</f>
        <v>#REF!</v>
      </c>
      <c r="AO76" s="187" t="e">
        <f>SUM(#REF!)</f>
        <v>#REF!</v>
      </c>
      <c r="AP76" s="187" t="e">
        <f>SUM(#REF!)</f>
        <v>#REF!</v>
      </c>
      <c r="AQ76" s="187" t="e">
        <f>SUM(#REF!)</f>
        <v>#REF!</v>
      </c>
      <c r="AR76" s="187" t="e">
        <f>SUM(#REF!)</f>
        <v>#REF!</v>
      </c>
      <c r="AS76" s="187" t="e">
        <f>SUM(#REF!)</f>
        <v>#REF!</v>
      </c>
      <c r="AT76" s="187" t="e">
        <f>SUM(#REF!)</f>
        <v>#REF!</v>
      </c>
      <c r="AU76" s="187" t="e">
        <f>SUM(#REF!)</f>
        <v>#REF!</v>
      </c>
      <c r="IV76" s="4"/>
    </row>
    <row r="77" spans="1:256" s="1" customFormat="1" hidden="1" x14ac:dyDescent="0.25">
      <c r="A77" s="105" t="s">
        <v>276</v>
      </c>
      <c r="B77" s="105"/>
      <c r="C77" s="105" t="s">
        <v>276</v>
      </c>
      <c r="D77" s="105"/>
      <c r="E77" s="7">
        <v>18</v>
      </c>
      <c r="F77" s="105" t="e">
        <f t="shared" si="0"/>
        <v>#REF!</v>
      </c>
      <c r="G77" s="262"/>
      <c r="H77" s="263"/>
      <c r="I77" s="262"/>
      <c r="J77" s="262"/>
      <c r="K77" s="262"/>
      <c r="L77" s="187">
        <f>SUM($G$60:G77)</f>
        <v>0</v>
      </c>
      <c r="M77" s="187">
        <f>SUM($G$60:G77)</f>
        <v>0</v>
      </c>
      <c r="N77" s="187">
        <f>SUM($G$60:G77)</f>
        <v>0</v>
      </c>
      <c r="O77" s="187">
        <f>SUM($G$60:G77)</f>
        <v>0</v>
      </c>
      <c r="P77" s="187">
        <f>SUM($G$60:G77)</f>
        <v>0</v>
      </c>
      <c r="R77" s="187" t="e">
        <f>#REF!</f>
        <v>#REF!</v>
      </c>
      <c r="S77" s="187" t="e">
        <f>SUM(#REF!)</f>
        <v>#REF!</v>
      </c>
      <c r="T77" s="187" t="e">
        <f>SUM(#REF!)</f>
        <v>#REF!</v>
      </c>
      <c r="U77" s="187" t="e">
        <f>SUM(#REF!)</f>
        <v>#REF!</v>
      </c>
      <c r="V77" s="187" t="e">
        <f>SUM(#REF!)</f>
        <v>#REF!</v>
      </c>
      <c r="W77" s="187" t="e">
        <f>SUM(#REF!)</f>
        <v>#REF!</v>
      </c>
      <c r="X77" s="187" t="e">
        <f>SUM(#REF!)</f>
        <v>#REF!</v>
      </c>
      <c r="Y77" s="187" t="e">
        <f>SUM(#REF!)</f>
        <v>#REF!</v>
      </c>
      <c r="Z77" s="187" t="e">
        <f>SUM(#REF!)</f>
        <v>#REF!</v>
      </c>
      <c r="AA77" s="187" t="e">
        <f>SUM(#REF!)</f>
        <v>#REF!</v>
      </c>
      <c r="AB77" s="187" t="e">
        <f>SUM(#REF!)</f>
        <v>#REF!</v>
      </c>
      <c r="AC77" s="187" t="e">
        <f>SUM(#REF!)</f>
        <v>#REF!</v>
      </c>
      <c r="AD77" s="187" t="e">
        <f>SUM(#REF!)</f>
        <v>#REF!</v>
      </c>
      <c r="AE77" s="187" t="e">
        <f>SUM(#REF!)</f>
        <v>#REF!</v>
      </c>
      <c r="AF77" s="187" t="e">
        <f>SUM(#REF!)</f>
        <v>#REF!</v>
      </c>
      <c r="AG77" s="187" t="e">
        <f>SUM(#REF!)</f>
        <v>#REF!</v>
      </c>
      <c r="AH77" s="187" t="e">
        <f>SUM(#REF!)</f>
        <v>#REF!</v>
      </c>
      <c r="AI77" s="187" t="e">
        <f>SUM(#REF!)</f>
        <v>#REF!</v>
      </c>
      <c r="AJ77" s="187" t="e">
        <f>SUM(#REF!)</f>
        <v>#REF!</v>
      </c>
      <c r="AK77" s="187" t="e">
        <f>SUM(#REF!)</f>
        <v>#REF!</v>
      </c>
      <c r="AL77" s="187" t="e">
        <f>SUM(#REF!)</f>
        <v>#REF!</v>
      </c>
      <c r="AM77" s="187" t="e">
        <f>SUM(#REF!)</f>
        <v>#REF!</v>
      </c>
      <c r="AN77" s="187" t="e">
        <f>SUM(#REF!)</f>
        <v>#REF!</v>
      </c>
      <c r="AO77" s="187" t="e">
        <f>SUM(#REF!)</f>
        <v>#REF!</v>
      </c>
      <c r="AP77" s="187" t="e">
        <f>SUM(#REF!)</f>
        <v>#REF!</v>
      </c>
      <c r="AQ77" s="187" t="e">
        <f>SUM(#REF!)</f>
        <v>#REF!</v>
      </c>
      <c r="AR77" s="187" t="e">
        <f>SUM(#REF!)</f>
        <v>#REF!</v>
      </c>
      <c r="AS77" s="187" t="e">
        <f>SUM(#REF!)</f>
        <v>#REF!</v>
      </c>
      <c r="AT77" s="187" t="e">
        <f>SUM(#REF!)</f>
        <v>#REF!</v>
      </c>
      <c r="AU77" s="187" t="e">
        <f>SUM(#REF!)</f>
        <v>#REF!</v>
      </c>
      <c r="IV77" s="4"/>
    </row>
    <row r="78" spans="1:256" s="1" customFormat="1" hidden="1" x14ac:dyDescent="0.25">
      <c r="A78" s="105" t="s">
        <v>276</v>
      </c>
      <c r="B78" s="105"/>
      <c r="C78" s="105" t="s">
        <v>276</v>
      </c>
      <c r="D78" s="105"/>
      <c r="E78" s="7">
        <v>19</v>
      </c>
      <c r="F78" s="105" t="e">
        <f t="shared" si="0"/>
        <v>#REF!</v>
      </c>
      <c r="G78" s="262"/>
      <c r="H78" s="263"/>
      <c r="I78" s="262"/>
      <c r="J78" s="262"/>
      <c r="K78" s="262"/>
      <c r="L78" s="187">
        <f>SUM($G$60:G78)</f>
        <v>0</v>
      </c>
      <c r="M78" s="187">
        <f>SUM($G$60:G78)</f>
        <v>0</v>
      </c>
      <c r="N78" s="187">
        <f>SUM($G$60:G78)</f>
        <v>0</v>
      </c>
      <c r="O78" s="187">
        <f>SUM($G$60:G78)</f>
        <v>0</v>
      </c>
      <c r="P78" s="187">
        <f>SUM($G$60:G78)</f>
        <v>0</v>
      </c>
      <c r="R78" s="187" t="e">
        <f>#REF!</f>
        <v>#REF!</v>
      </c>
      <c r="S78" s="187" t="e">
        <f>SUM(#REF!)</f>
        <v>#REF!</v>
      </c>
      <c r="T78" s="187" t="e">
        <f>SUM(#REF!)</f>
        <v>#REF!</v>
      </c>
      <c r="U78" s="187" t="e">
        <f>SUM(#REF!)</f>
        <v>#REF!</v>
      </c>
      <c r="V78" s="187" t="e">
        <f>SUM(#REF!)</f>
        <v>#REF!</v>
      </c>
      <c r="W78" s="187" t="e">
        <f>SUM(#REF!)</f>
        <v>#REF!</v>
      </c>
      <c r="X78" s="187" t="e">
        <f>SUM(#REF!)</f>
        <v>#REF!</v>
      </c>
      <c r="Y78" s="187" t="e">
        <f>SUM(#REF!)</f>
        <v>#REF!</v>
      </c>
      <c r="Z78" s="187" t="e">
        <f>SUM(#REF!)</f>
        <v>#REF!</v>
      </c>
      <c r="AA78" s="187" t="e">
        <f>SUM(#REF!)</f>
        <v>#REF!</v>
      </c>
      <c r="AB78" s="187" t="e">
        <f>SUM(#REF!)</f>
        <v>#REF!</v>
      </c>
      <c r="AC78" s="187" t="e">
        <f>SUM(#REF!)</f>
        <v>#REF!</v>
      </c>
      <c r="AD78" s="187" t="e">
        <f>SUM(#REF!)</f>
        <v>#REF!</v>
      </c>
      <c r="AE78" s="187" t="e">
        <f>SUM(#REF!)</f>
        <v>#REF!</v>
      </c>
      <c r="AF78" s="187" t="e">
        <f>SUM(#REF!)</f>
        <v>#REF!</v>
      </c>
      <c r="AG78" s="187" t="e">
        <f>SUM(#REF!)</f>
        <v>#REF!</v>
      </c>
      <c r="AH78" s="187" t="e">
        <f>SUM(#REF!)</f>
        <v>#REF!</v>
      </c>
      <c r="AI78" s="187" t="e">
        <f>SUM(#REF!)</f>
        <v>#REF!</v>
      </c>
      <c r="AJ78" s="187" t="e">
        <f>SUM(#REF!)</f>
        <v>#REF!</v>
      </c>
      <c r="AK78" s="187" t="e">
        <f>SUM(#REF!)</f>
        <v>#REF!</v>
      </c>
      <c r="AL78" s="187" t="e">
        <f>SUM(#REF!)</f>
        <v>#REF!</v>
      </c>
      <c r="AM78" s="187" t="e">
        <f>SUM(#REF!)</f>
        <v>#REF!</v>
      </c>
      <c r="AN78" s="187" t="e">
        <f>SUM(#REF!)</f>
        <v>#REF!</v>
      </c>
      <c r="AO78" s="187" t="e">
        <f>SUM(#REF!)</f>
        <v>#REF!</v>
      </c>
      <c r="AP78" s="187" t="e">
        <f>SUM(#REF!)</f>
        <v>#REF!</v>
      </c>
      <c r="AQ78" s="187" t="e">
        <f>SUM(#REF!)</f>
        <v>#REF!</v>
      </c>
      <c r="AR78" s="187" t="e">
        <f>SUM(#REF!)</f>
        <v>#REF!</v>
      </c>
      <c r="AS78" s="187" t="e">
        <f>SUM(#REF!)</f>
        <v>#REF!</v>
      </c>
      <c r="AT78" s="187" t="e">
        <f>SUM(#REF!)</f>
        <v>#REF!</v>
      </c>
      <c r="AU78" s="187" t="e">
        <f>SUM(#REF!)</f>
        <v>#REF!</v>
      </c>
      <c r="IV78" s="4"/>
    </row>
    <row r="79" spans="1:256" s="1" customFormat="1" hidden="1" x14ac:dyDescent="0.25">
      <c r="A79" s="105" t="s">
        <v>276</v>
      </c>
      <c r="B79" s="105"/>
      <c r="C79" s="105" t="s">
        <v>276</v>
      </c>
      <c r="D79" s="105"/>
      <c r="E79" s="7">
        <v>20</v>
      </c>
      <c r="F79" s="105" t="e">
        <f t="shared" si="0"/>
        <v>#REF!</v>
      </c>
      <c r="G79" s="262"/>
      <c r="H79" s="263"/>
      <c r="I79" s="262"/>
      <c r="J79" s="262"/>
      <c r="K79" s="262"/>
      <c r="L79" s="187">
        <f>SUM($G$60:G79)</f>
        <v>0</v>
      </c>
      <c r="M79" s="187">
        <f>SUM($G$60:G79)</f>
        <v>0</v>
      </c>
      <c r="N79" s="187">
        <f>SUM($G$60:G79)</f>
        <v>0</v>
      </c>
      <c r="O79" s="187">
        <f>SUM($G$60:G79)</f>
        <v>0</v>
      </c>
      <c r="P79" s="187">
        <f>SUM($G$60:G79)</f>
        <v>0</v>
      </c>
      <c r="R79" s="187" t="e">
        <f>#REF!</f>
        <v>#REF!</v>
      </c>
      <c r="S79" s="187" t="e">
        <f>SUM(#REF!)</f>
        <v>#REF!</v>
      </c>
      <c r="T79" s="187" t="e">
        <f>SUM(#REF!)</f>
        <v>#REF!</v>
      </c>
      <c r="U79" s="187" t="e">
        <f>SUM(#REF!)</f>
        <v>#REF!</v>
      </c>
      <c r="V79" s="187" t="e">
        <f>SUM(#REF!)</f>
        <v>#REF!</v>
      </c>
      <c r="W79" s="187" t="e">
        <f>SUM(#REF!)</f>
        <v>#REF!</v>
      </c>
      <c r="X79" s="187" t="e">
        <f>SUM(#REF!)</f>
        <v>#REF!</v>
      </c>
      <c r="Y79" s="187" t="e">
        <f>SUM(#REF!)</f>
        <v>#REF!</v>
      </c>
      <c r="Z79" s="187" t="e">
        <f>SUM(#REF!)</f>
        <v>#REF!</v>
      </c>
      <c r="AA79" s="187" t="e">
        <f>SUM(#REF!)</f>
        <v>#REF!</v>
      </c>
      <c r="AB79" s="187" t="e">
        <f>SUM(#REF!)</f>
        <v>#REF!</v>
      </c>
      <c r="AC79" s="187" t="e">
        <f>SUM(#REF!)</f>
        <v>#REF!</v>
      </c>
      <c r="AD79" s="187" t="e">
        <f>SUM(#REF!)</f>
        <v>#REF!</v>
      </c>
      <c r="AE79" s="187" t="e">
        <f>SUM(#REF!)</f>
        <v>#REF!</v>
      </c>
      <c r="AF79" s="187" t="e">
        <f>SUM(#REF!)</f>
        <v>#REF!</v>
      </c>
      <c r="AG79" s="187" t="e">
        <f>SUM(#REF!)</f>
        <v>#REF!</v>
      </c>
      <c r="AH79" s="187" t="e">
        <f>SUM(#REF!)</f>
        <v>#REF!</v>
      </c>
      <c r="AI79" s="187" t="e">
        <f>SUM(#REF!)</f>
        <v>#REF!</v>
      </c>
      <c r="AJ79" s="187" t="e">
        <f>SUM(#REF!)</f>
        <v>#REF!</v>
      </c>
      <c r="AK79" s="187" t="e">
        <f>SUM(#REF!)</f>
        <v>#REF!</v>
      </c>
      <c r="AL79" s="187" t="e">
        <f>SUM(#REF!)</f>
        <v>#REF!</v>
      </c>
      <c r="AM79" s="187" t="e">
        <f>SUM(#REF!)</f>
        <v>#REF!</v>
      </c>
      <c r="AN79" s="187" t="e">
        <f>SUM(#REF!)</f>
        <v>#REF!</v>
      </c>
      <c r="AO79" s="187" t="e">
        <f>SUM(#REF!)</f>
        <v>#REF!</v>
      </c>
      <c r="AP79" s="187" t="e">
        <f>SUM(#REF!)</f>
        <v>#REF!</v>
      </c>
      <c r="AQ79" s="187" t="e">
        <f>SUM(#REF!)</f>
        <v>#REF!</v>
      </c>
      <c r="AR79" s="187" t="e">
        <f>SUM(#REF!)</f>
        <v>#REF!</v>
      </c>
      <c r="AS79" s="187" t="e">
        <f>SUM(#REF!)</f>
        <v>#REF!</v>
      </c>
      <c r="AT79" s="187" t="e">
        <f>SUM(#REF!)</f>
        <v>#REF!</v>
      </c>
      <c r="AU79" s="187" t="e">
        <f>SUM(#REF!)</f>
        <v>#REF!</v>
      </c>
      <c r="IV79" s="4"/>
    </row>
    <row r="80" spans="1:256" s="1" customFormat="1" hidden="1" x14ac:dyDescent="0.25">
      <c r="A80" s="105" t="s">
        <v>276</v>
      </c>
      <c r="B80" s="105"/>
      <c r="C80" s="105" t="s">
        <v>276</v>
      </c>
      <c r="D80" s="105"/>
      <c r="E80" s="7">
        <v>21</v>
      </c>
      <c r="F80" s="105" t="e">
        <f t="shared" si="0"/>
        <v>#REF!</v>
      </c>
      <c r="G80" s="262"/>
      <c r="H80" s="263"/>
      <c r="I80" s="262"/>
      <c r="J80" s="262"/>
      <c r="K80" s="262"/>
      <c r="L80" s="187">
        <f>SUM($G$60:G80)</f>
        <v>0</v>
      </c>
      <c r="M80" s="187">
        <f>SUM($G$60:G80)</f>
        <v>0</v>
      </c>
      <c r="N80" s="187">
        <f>SUM($G$60:G80)</f>
        <v>0</v>
      </c>
      <c r="O80" s="187">
        <f>SUM($G$60:G80)</f>
        <v>0</v>
      </c>
      <c r="P80" s="187">
        <f>SUM($G$60:G80)</f>
        <v>0</v>
      </c>
      <c r="R80" s="187" t="e">
        <f>#REF!</f>
        <v>#REF!</v>
      </c>
      <c r="S80" s="187" t="e">
        <f>SUM(#REF!)</f>
        <v>#REF!</v>
      </c>
      <c r="T80" s="187" t="e">
        <f>SUM(#REF!)</f>
        <v>#REF!</v>
      </c>
      <c r="U80" s="187" t="e">
        <f>SUM(#REF!)</f>
        <v>#REF!</v>
      </c>
      <c r="V80" s="187" t="e">
        <f>SUM(#REF!)</f>
        <v>#REF!</v>
      </c>
      <c r="W80" s="187" t="e">
        <f>SUM(#REF!)</f>
        <v>#REF!</v>
      </c>
      <c r="X80" s="187" t="e">
        <f>SUM(#REF!)</f>
        <v>#REF!</v>
      </c>
      <c r="Y80" s="187" t="e">
        <f>SUM(#REF!)</f>
        <v>#REF!</v>
      </c>
      <c r="Z80" s="187" t="e">
        <f>SUM(#REF!)</f>
        <v>#REF!</v>
      </c>
      <c r="AA80" s="187" t="e">
        <f>SUM(#REF!)</f>
        <v>#REF!</v>
      </c>
      <c r="AB80" s="187" t="e">
        <f>SUM(#REF!)</f>
        <v>#REF!</v>
      </c>
      <c r="AC80" s="187" t="e">
        <f>SUM(#REF!)</f>
        <v>#REF!</v>
      </c>
      <c r="AD80" s="187" t="e">
        <f>SUM(#REF!)</f>
        <v>#REF!</v>
      </c>
      <c r="AE80" s="187" t="e">
        <f>SUM(#REF!)</f>
        <v>#REF!</v>
      </c>
      <c r="AF80" s="187" t="e">
        <f>SUM(#REF!)</f>
        <v>#REF!</v>
      </c>
      <c r="AG80" s="187" t="e">
        <f>SUM(#REF!)</f>
        <v>#REF!</v>
      </c>
      <c r="AH80" s="187" t="e">
        <f>SUM(#REF!)</f>
        <v>#REF!</v>
      </c>
      <c r="AI80" s="187" t="e">
        <f>SUM(#REF!)</f>
        <v>#REF!</v>
      </c>
      <c r="AJ80" s="187" t="e">
        <f>SUM(#REF!)</f>
        <v>#REF!</v>
      </c>
      <c r="AK80" s="187" t="e">
        <f>SUM(#REF!)</f>
        <v>#REF!</v>
      </c>
      <c r="AL80" s="187" t="e">
        <f>SUM(#REF!)</f>
        <v>#REF!</v>
      </c>
      <c r="AM80" s="187" t="e">
        <f>SUM(#REF!)</f>
        <v>#REF!</v>
      </c>
      <c r="AN80" s="187" t="e">
        <f>SUM(#REF!)</f>
        <v>#REF!</v>
      </c>
      <c r="AO80" s="187" t="e">
        <f>SUM(#REF!)</f>
        <v>#REF!</v>
      </c>
      <c r="AP80" s="187" t="e">
        <f>SUM(#REF!)</f>
        <v>#REF!</v>
      </c>
      <c r="AQ80" s="187" t="e">
        <f>SUM(#REF!)</f>
        <v>#REF!</v>
      </c>
      <c r="AR80" s="187" t="e">
        <f>SUM(#REF!)</f>
        <v>#REF!</v>
      </c>
      <c r="AS80" s="187" t="e">
        <f>SUM(#REF!)</f>
        <v>#REF!</v>
      </c>
      <c r="AT80" s="187" t="e">
        <f>SUM(#REF!)</f>
        <v>#REF!</v>
      </c>
      <c r="AU80" s="187" t="e">
        <f>SUM(#REF!)</f>
        <v>#REF!</v>
      </c>
      <c r="IV80" s="4"/>
    </row>
    <row r="81" spans="1:256" s="1" customFormat="1" hidden="1" x14ac:dyDescent="0.25">
      <c r="A81" s="105" t="s">
        <v>276</v>
      </c>
      <c r="B81" s="105"/>
      <c r="C81" s="105" t="s">
        <v>276</v>
      </c>
      <c r="D81" s="105"/>
      <c r="E81" s="7">
        <v>22</v>
      </c>
      <c r="F81" s="105" t="e">
        <f t="shared" si="0"/>
        <v>#REF!</v>
      </c>
      <c r="G81" s="262"/>
      <c r="H81" s="263"/>
      <c r="I81" s="262"/>
      <c r="J81" s="262"/>
      <c r="K81" s="262"/>
      <c r="L81" s="187">
        <f>SUM($G$60:G81)</f>
        <v>0</v>
      </c>
      <c r="M81" s="187">
        <f>SUM($G$60:G81)</f>
        <v>0</v>
      </c>
      <c r="N81" s="187">
        <f>SUM($G$60:G81)</f>
        <v>0</v>
      </c>
      <c r="O81" s="187">
        <f>SUM($G$60:G81)</f>
        <v>0</v>
      </c>
      <c r="P81" s="187">
        <f>SUM($G$60:G81)</f>
        <v>0</v>
      </c>
      <c r="R81" s="187" t="e">
        <f>#REF!</f>
        <v>#REF!</v>
      </c>
      <c r="S81" s="187" t="e">
        <f>SUM(#REF!)</f>
        <v>#REF!</v>
      </c>
      <c r="T81" s="187" t="e">
        <f>SUM(#REF!)</f>
        <v>#REF!</v>
      </c>
      <c r="U81" s="187" t="e">
        <f>SUM(#REF!)</f>
        <v>#REF!</v>
      </c>
      <c r="V81" s="187" t="e">
        <f>SUM(#REF!)</f>
        <v>#REF!</v>
      </c>
      <c r="W81" s="187" t="e">
        <f>SUM(#REF!)</f>
        <v>#REF!</v>
      </c>
      <c r="X81" s="187" t="e">
        <f>SUM(#REF!)</f>
        <v>#REF!</v>
      </c>
      <c r="Y81" s="187" t="e">
        <f>SUM(#REF!)</f>
        <v>#REF!</v>
      </c>
      <c r="Z81" s="187" t="e">
        <f>SUM(#REF!)</f>
        <v>#REF!</v>
      </c>
      <c r="AA81" s="187" t="e">
        <f>SUM(#REF!)</f>
        <v>#REF!</v>
      </c>
      <c r="AB81" s="187" t="e">
        <f>SUM(#REF!)</f>
        <v>#REF!</v>
      </c>
      <c r="AC81" s="187" t="e">
        <f>SUM(#REF!)</f>
        <v>#REF!</v>
      </c>
      <c r="AD81" s="187" t="e">
        <f>SUM(#REF!)</f>
        <v>#REF!</v>
      </c>
      <c r="AE81" s="187" t="e">
        <f>SUM(#REF!)</f>
        <v>#REF!</v>
      </c>
      <c r="AF81" s="187" t="e">
        <f>SUM(#REF!)</f>
        <v>#REF!</v>
      </c>
      <c r="AG81" s="187" t="e">
        <f>SUM(#REF!)</f>
        <v>#REF!</v>
      </c>
      <c r="AH81" s="187" t="e">
        <f>SUM(#REF!)</f>
        <v>#REF!</v>
      </c>
      <c r="AI81" s="187" t="e">
        <f>SUM(#REF!)</f>
        <v>#REF!</v>
      </c>
      <c r="AJ81" s="187" t="e">
        <f>SUM(#REF!)</f>
        <v>#REF!</v>
      </c>
      <c r="AK81" s="187" t="e">
        <f>SUM(#REF!)</f>
        <v>#REF!</v>
      </c>
      <c r="AL81" s="187" t="e">
        <f>SUM(#REF!)</f>
        <v>#REF!</v>
      </c>
      <c r="AM81" s="187" t="e">
        <f>SUM(#REF!)</f>
        <v>#REF!</v>
      </c>
      <c r="AN81" s="187" t="e">
        <f>SUM(#REF!)</f>
        <v>#REF!</v>
      </c>
      <c r="AO81" s="187" t="e">
        <f>SUM(#REF!)</f>
        <v>#REF!</v>
      </c>
      <c r="AP81" s="187" t="e">
        <f>SUM(#REF!)</f>
        <v>#REF!</v>
      </c>
      <c r="AQ81" s="187" t="e">
        <f>SUM(#REF!)</f>
        <v>#REF!</v>
      </c>
      <c r="AR81" s="187" t="e">
        <f>SUM(#REF!)</f>
        <v>#REF!</v>
      </c>
      <c r="AS81" s="187" t="e">
        <f>SUM(#REF!)</f>
        <v>#REF!</v>
      </c>
      <c r="AT81" s="187" t="e">
        <f>SUM(#REF!)</f>
        <v>#REF!</v>
      </c>
      <c r="AU81" s="187" t="e">
        <f>SUM(#REF!)</f>
        <v>#REF!</v>
      </c>
      <c r="IV81" s="4"/>
    </row>
    <row r="82" spans="1:256" s="1" customFormat="1" hidden="1" x14ac:dyDescent="0.25">
      <c r="A82" s="105" t="s">
        <v>276</v>
      </c>
      <c r="B82" s="105"/>
      <c r="C82" s="105" t="s">
        <v>276</v>
      </c>
      <c r="D82" s="105"/>
      <c r="E82" s="7">
        <v>23</v>
      </c>
      <c r="F82" s="105" t="e">
        <f t="shared" si="0"/>
        <v>#REF!</v>
      </c>
      <c r="G82" s="262"/>
      <c r="H82" s="263"/>
      <c r="I82" s="262"/>
      <c r="J82" s="262"/>
      <c r="K82" s="262"/>
      <c r="L82" s="187">
        <f>SUM($G$60:G82)</f>
        <v>0</v>
      </c>
      <c r="M82" s="187">
        <f>SUM($G$60:G82)</f>
        <v>0</v>
      </c>
      <c r="N82" s="187">
        <f>SUM($G$60:G82)</f>
        <v>0</v>
      </c>
      <c r="O82" s="187">
        <f>SUM($G$60:G82)</f>
        <v>0</v>
      </c>
      <c r="P82" s="187">
        <f>SUM($G$60:G82)</f>
        <v>0</v>
      </c>
      <c r="R82" s="187" t="e">
        <f>#REF!</f>
        <v>#REF!</v>
      </c>
      <c r="S82" s="187" t="e">
        <f>SUM(#REF!)</f>
        <v>#REF!</v>
      </c>
      <c r="T82" s="187" t="e">
        <f>SUM(#REF!)</f>
        <v>#REF!</v>
      </c>
      <c r="U82" s="187" t="e">
        <f>SUM(#REF!)</f>
        <v>#REF!</v>
      </c>
      <c r="V82" s="187" t="e">
        <f>SUM(#REF!)</f>
        <v>#REF!</v>
      </c>
      <c r="W82" s="187" t="e">
        <f>SUM(#REF!)</f>
        <v>#REF!</v>
      </c>
      <c r="X82" s="187" t="e">
        <f>SUM(#REF!)</f>
        <v>#REF!</v>
      </c>
      <c r="Y82" s="187" t="e">
        <f>SUM(#REF!)</f>
        <v>#REF!</v>
      </c>
      <c r="Z82" s="187" t="e">
        <f>SUM(#REF!)</f>
        <v>#REF!</v>
      </c>
      <c r="AA82" s="187" t="e">
        <f>SUM(#REF!)</f>
        <v>#REF!</v>
      </c>
      <c r="AB82" s="187" t="e">
        <f>SUM(#REF!)</f>
        <v>#REF!</v>
      </c>
      <c r="AC82" s="187" t="e">
        <f>SUM(#REF!)</f>
        <v>#REF!</v>
      </c>
      <c r="AD82" s="187" t="e">
        <f>SUM(#REF!)</f>
        <v>#REF!</v>
      </c>
      <c r="AE82" s="187" t="e">
        <f>SUM(#REF!)</f>
        <v>#REF!</v>
      </c>
      <c r="AF82" s="187" t="e">
        <f>SUM(#REF!)</f>
        <v>#REF!</v>
      </c>
      <c r="AG82" s="187" t="e">
        <f>SUM(#REF!)</f>
        <v>#REF!</v>
      </c>
      <c r="AH82" s="187" t="e">
        <f>SUM(#REF!)</f>
        <v>#REF!</v>
      </c>
      <c r="AI82" s="187" t="e">
        <f>SUM(#REF!)</f>
        <v>#REF!</v>
      </c>
      <c r="AJ82" s="187" t="e">
        <f>SUM(#REF!)</f>
        <v>#REF!</v>
      </c>
      <c r="AK82" s="187" t="e">
        <f>SUM(#REF!)</f>
        <v>#REF!</v>
      </c>
      <c r="AL82" s="187" t="e">
        <f>SUM(#REF!)</f>
        <v>#REF!</v>
      </c>
      <c r="AM82" s="187" t="e">
        <f>SUM(#REF!)</f>
        <v>#REF!</v>
      </c>
      <c r="AN82" s="187" t="e">
        <f>SUM(#REF!)</f>
        <v>#REF!</v>
      </c>
      <c r="AO82" s="187" t="e">
        <f>SUM(#REF!)</f>
        <v>#REF!</v>
      </c>
      <c r="AP82" s="187" t="e">
        <f>SUM(#REF!)</f>
        <v>#REF!</v>
      </c>
      <c r="AQ82" s="187" t="e">
        <f>SUM(#REF!)</f>
        <v>#REF!</v>
      </c>
      <c r="AR82" s="187" t="e">
        <f>SUM(#REF!)</f>
        <v>#REF!</v>
      </c>
      <c r="AS82" s="187" t="e">
        <f>SUM(#REF!)</f>
        <v>#REF!</v>
      </c>
      <c r="AT82" s="187" t="e">
        <f>SUM(#REF!)</f>
        <v>#REF!</v>
      </c>
      <c r="AU82" s="187" t="e">
        <f>SUM(#REF!)</f>
        <v>#REF!</v>
      </c>
      <c r="IV82" s="4"/>
    </row>
    <row r="83" spans="1:256" s="1" customFormat="1" hidden="1" x14ac:dyDescent="0.25">
      <c r="A83" s="105" t="s">
        <v>276</v>
      </c>
      <c r="B83" s="105"/>
      <c r="C83" s="105" t="s">
        <v>276</v>
      </c>
      <c r="D83" s="105"/>
      <c r="E83" s="7">
        <v>24</v>
      </c>
      <c r="F83" s="105" t="e">
        <f t="shared" si="0"/>
        <v>#REF!</v>
      </c>
      <c r="G83" s="262"/>
      <c r="H83" s="263"/>
      <c r="I83" s="262"/>
      <c r="J83" s="262"/>
      <c r="K83" s="262"/>
      <c r="L83" s="187">
        <f>SUM($G$60:G83)</f>
        <v>0</v>
      </c>
      <c r="M83" s="187">
        <f>SUM($G$60:G83)</f>
        <v>0</v>
      </c>
      <c r="N83" s="187">
        <f>SUM($G$60:G83)</f>
        <v>0</v>
      </c>
      <c r="O83" s="187">
        <f>SUM($G$60:G83)</f>
        <v>0</v>
      </c>
      <c r="P83" s="187">
        <f>SUM($G$60:G83)</f>
        <v>0</v>
      </c>
      <c r="R83" s="187" t="e">
        <f>#REF!</f>
        <v>#REF!</v>
      </c>
      <c r="S83" s="187" t="e">
        <f>SUM(#REF!)</f>
        <v>#REF!</v>
      </c>
      <c r="T83" s="187" t="e">
        <f>SUM(#REF!)</f>
        <v>#REF!</v>
      </c>
      <c r="U83" s="187" t="e">
        <f>SUM(#REF!)</f>
        <v>#REF!</v>
      </c>
      <c r="V83" s="187" t="e">
        <f>SUM(#REF!)</f>
        <v>#REF!</v>
      </c>
      <c r="W83" s="187" t="e">
        <f>SUM(#REF!)</f>
        <v>#REF!</v>
      </c>
      <c r="X83" s="187" t="e">
        <f>SUM(#REF!)</f>
        <v>#REF!</v>
      </c>
      <c r="Y83" s="187" t="e">
        <f>SUM(#REF!)</f>
        <v>#REF!</v>
      </c>
      <c r="Z83" s="187" t="e">
        <f>SUM(#REF!)</f>
        <v>#REF!</v>
      </c>
      <c r="AA83" s="187" t="e">
        <f>SUM(#REF!)</f>
        <v>#REF!</v>
      </c>
      <c r="AB83" s="187" t="e">
        <f>SUM(#REF!)</f>
        <v>#REF!</v>
      </c>
      <c r="AC83" s="187" t="e">
        <f>SUM(#REF!)</f>
        <v>#REF!</v>
      </c>
      <c r="AD83" s="187" t="e">
        <f>SUM(#REF!)</f>
        <v>#REF!</v>
      </c>
      <c r="AE83" s="187" t="e">
        <f>SUM(#REF!)</f>
        <v>#REF!</v>
      </c>
      <c r="AF83" s="187" t="e">
        <f>SUM(#REF!)</f>
        <v>#REF!</v>
      </c>
      <c r="AG83" s="187" t="e">
        <f>SUM(#REF!)</f>
        <v>#REF!</v>
      </c>
      <c r="AH83" s="187" t="e">
        <f>SUM(#REF!)</f>
        <v>#REF!</v>
      </c>
      <c r="AI83" s="187" t="e">
        <f>SUM(#REF!)</f>
        <v>#REF!</v>
      </c>
      <c r="AJ83" s="187" t="e">
        <f>SUM(#REF!)</f>
        <v>#REF!</v>
      </c>
      <c r="AK83" s="187" t="e">
        <f>SUM(#REF!)</f>
        <v>#REF!</v>
      </c>
      <c r="AL83" s="187" t="e">
        <f>SUM(#REF!)</f>
        <v>#REF!</v>
      </c>
      <c r="AM83" s="187" t="e">
        <f>SUM(#REF!)</f>
        <v>#REF!</v>
      </c>
      <c r="AN83" s="187" t="e">
        <f>SUM(#REF!)</f>
        <v>#REF!</v>
      </c>
      <c r="AO83" s="187" t="e">
        <f>SUM(#REF!)</f>
        <v>#REF!</v>
      </c>
      <c r="AP83" s="187" t="e">
        <f>SUM(#REF!)</f>
        <v>#REF!</v>
      </c>
      <c r="AQ83" s="187" t="e">
        <f>SUM(#REF!)</f>
        <v>#REF!</v>
      </c>
      <c r="AR83" s="187" t="e">
        <f>SUM(#REF!)</f>
        <v>#REF!</v>
      </c>
      <c r="AS83" s="187" t="e">
        <f>SUM(#REF!)</f>
        <v>#REF!</v>
      </c>
      <c r="AT83" s="187" t="e">
        <f>SUM(#REF!)</f>
        <v>#REF!</v>
      </c>
      <c r="AU83" s="187" t="e">
        <f>SUM(#REF!)</f>
        <v>#REF!</v>
      </c>
      <c r="IV83" s="4"/>
    </row>
    <row r="84" spans="1:256" s="1" customFormat="1" hidden="1" x14ac:dyDescent="0.25">
      <c r="A84" s="105" t="s">
        <v>276</v>
      </c>
      <c r="B84" s="105"/>
      <c r="C84" s="105" t="s">
        <v>276</v>
      </c>
      <c r="D84" s="105"/>
      <c r="E84" s="7">
        <v>25</v>
      </c>
      <c r="F84" s="105" t="e">
        <f t="shared" si="0"/>
        <v>#REF!</v>
      </c>
      <c r="G84" s="262"/>
      <c r="H84" s="263"/>
      <c r="I84" s="262"/>
      <c r="J84" s="262"/>
      <c r="K84" s="262"/>
      <c r="L84" s="187">
        <f>SUM($G$60:G84)</f>
        <v>0</v>
      </c>
      <c r="M84" s="187">
        <f>SUM($G$60:G84)</f>
        <v>0</v>
      </c>
      <c r="N84" s="187">
        <f>SUM($G$60:G84)</f>
        <v>0</v>
      </c>
      <c r="O84" s="187">
        <f>SUM($G$60:G84)</f>
        <v>0</v>
      </c>
      <c r="P84" s="187">
        <f>SUM($G$60:G84)</f>
        <v>0</v>
      </c>
      <c r="R84" s="187" t="e">
        <f>#REF!</f>
        <v>#REF!</v>
      </c>
      <c r="S84" s="187" t="e">
        <f>SUM(#REF!)</f>
        <v>#REF!</v>
      </c>
      <c r="T84" s="187" t="e">
        <f>SUM(#REF!)</f>
        <v>#REF!</v>
      </c>
      <c r="U84" s="187" t="e">
        <f>SUM(#REF!)</f>
        <v>#REF!</v>
      </c>
      <c r="V84" s="187" t="e">
        <f>SUM(#REF!)</f>
        <v>#REF!</v>
      </c>
      <c r="W84" s="187" t="e">
        <f>SUM(#REF!)</f>
        <v>#REF!</v>
      </c>
      <c r="X84" s="187" t="e">
        <f>SUM(#REF!)</f>
        <v>#REF!</v>
      </c>
      <c r="Y84" s="187" t="e">
        <f>SUM(#REF!)</f>
        <v>#REF!</v>
      </c>
      <c r="Z84" s="187" t="e">
        <f>SUM(#REF!)</f>
        <v>#REF!</v>
      </c>
      <c r="AA84" s="187" t="e">
        <f>SUM(#REF!)</f>
        <v>#REF!</v>
      </c>
      <c r="AB84" s="187" t="e">
        <f>SUM(#REF!)</f>
        <v>#REF!</v>
      </c>
      <c r="AC84" s="187" t="e">
        <f>SUM(#REF!)</f>
        <v>#REF!</v>
      </c>
      <c r="AD84" s="187" t="e">
        <f>SUM(#REF!)</f>
        <v>#REF!</v>
      </c>
      <c r="AE84" s="187" t="e">
        <f>SUM(#REF!)</f>
        <v>#REF!</v>
      </c>
      <c r="AF84" s="187" t="e">
        <f>SUM(#REF!)</f>
        <v>#REF!</v>
      </c>
      <c r="AG84" s="187" t="e">
        <f>SUM(#REF!)</f>
        <v>#REF!</v>
      </c>
      <c r="AH84" s="187" t="e">
        <f>SUM(#REF!)</f>
        <v>#REF!</v>
      </c>
      <c r="AI84" s="187" t="e">
        <f>SUM(#REF!)</f>
        <v>#REF!</v>
      </c>
      <c r="AJ84" s="187" t="e">
        <f>SUM(#REF!)</f>
        <v>#REF!</v>
      </c>
      <c r="AK84" s="187" t="e">
        <f>SUM(#REF!)</f>
        <v>#REF!</v>
      </c>
      <c r="AL84" s="187" t="e">
        <f>SUM(#REF!)</f>
        <v>#REF!</v>
      </c>
      <c r="AM84" s="187" t="e">
        <f>SUM(#REF!)</f>
        <v>#REF!</v>
      </c>
      <c r="AN84" s="187" t="e">
        <f>SUM(#REF!)</f>
        <v>#REF!</v>
      </c>
      <c r="AO84" s="187" t="e">
        <f>SUM(#REF!)</f>
        <v>#REF!</v>
      </c>
      <c r="AP84" s="187" t="e">
        <f>SUM(#REF!)</f>
        <v>#REF!</v>
      </c>
      <c r="AQ84" s="187" t="e">
        <f>SUM(#REF!)</f>
        <v>#REF!</v>
      </c>
      <c r="AR84" s="187" t="e">
        <f>SUM(#REF!)</f>
        <v>#REF!</v>
      </c>
      <c r="AS84" s="187" t="e">
        <f>SUM(#REF!)</f>
        <v>#REF!</v>
      </c>
      <c r="AT84" s="187" t="e">
        <f>SUM(#REF!)</f>
        <v>#REF!</v>
      </c>
      <c r="AU84" s="187" t="e">
        <f>SUM(#REF!)</f>
        <v>#REF!</v>
      </c>
      <c r="IV84" s="4"/>
    </row>
    <row r="85" spans="1:256" s="1" customFormat="1" hidden="1" x14ac:dyDescent="0.25">
      <c r="A85" s="105" t="s">
        <v>276</v>
      </c>
      <c r="B85" s="105"/>
      <c r="C85" s="105" t="s">
        <v>276</v>
      </c>
      <c r="D85" s="105"/>
      <c r="E85" s="7">
        <v>26</v>
      </c>
      <c r="F85" s="105" t="e">
        <f t="shared" si="0"/>
        <v>#REF!</v>
      </c>
      <c r="G85" s="262"/>
      <c r="H85" s="263"/>
      <c r="I85" s="262"/>
      <c r="J85" s="262"/>
      <c r="K85" s="262"/>
      <c r="L85" s="187">
        <f>SUM(G60:G85)</f>
        <v>0</v>
      </c>
      <c r="M85" s="187">
        <f>SUM($G$60:G85)</f>
        <v>0</v>
      </c>
      <c r="N85" s="187">
        <f>SUM($G$60:G85)</f>
        <v>0</v>
      </c>
      <c r="O85" s="187">
        <f>SUM($G$60:G85)</f>
        <v>0</v>
      </c>
      <c r="P85" s="187">
        <f>SUM($G$60:G85)</f>
        <v>0</v>
      </c>
      <c r="R85" s="187" t="e">
        <f>#REF!</f>
        <v>#REF!</v>
      </c>
      <c r="S85" s="187" t="e">
        <f>SUM(#REF!)</f>
        <v>#REF!</v>
      </c>
      <c r="T85" s="187" t="e">
        <f>SUM(#REF!)</f>
        <v>#REF!</v>
      </c>
      <c r="U85" s="187" t="e">
        <f>SUM(#REF!)</f>
        <v>#REF!</v>
      </c>
      <c r="V85" s="187" t="e">
        <f>SUM(#REF!)</f>
        <v>#REF!</v>
      </c>
      <c r="W85" s="187" t="e">
        <f>SUM(#REF!)</f>
        <v>#REF!</v>
      </c>
      <c r="X85" s="187" t="e">
        <f>SUM(#REF!)</f>
        <v>#REF!</v>
      </c>
      <c r="Y85" s="187" t="e">
        <f>SUM(#REF!)</f>
        <v>#REF!</v>
      </c>
      <c r="Z85" s="187" t="e">
        <f>SUM(#REF!)</f>
        <v>#REF!</v>
      </c>
      <c r="AA85" s="187" t="e">
        <f>SUM(#REF!)</f>
        <v>#REF!</v>
      </c>
      <c r="AB85" s="187" t="e">
        <f>SUM(#REF!)</f>
        <v>#REF!</v>
      </c>
      <c r="AC85" s="187" t="e">
        <f>SUM(#REF!)</f>
        <v>#REF!</v>
      </c>
      <c r="AD85" s="187" t="e">
        <f>SUM(#REF!)</f>
        <v>#REF!</v>
      </c>
      <c r="AE85" s="187" t="e">
        <f>SUM(#REF!)</f>
        <v>#REF!</v>
      </c>
      <c r="AF85" s="187" t="e">
        <f>SUM(#REF!)</f>
        <v>#REF!</v>
      </c>
      <c r="AG85" s="187" t="e">
        <f>SUM(#REF!)</f>
        <v>#REF!</v>
      </c>
      <c r="AH85" s="187" t="e">
        <f>SUM(#REF!)</f>
        <v>#REF!</v>
      </c>
      <c r="AI85" s="187" t="e">
        <f>SUM(#REF!)</f>
        <v>#REF!</v>
      </c>
      <c r="AJ85" s="187" t="e">
        <f>SUM(#REF!)</f>
        <v>#REF!</v>
      </c>
      <c r="AK85" s="187" t="e">
        <f>SUM(#REF!)</f>
        <v>#REF!</v>
      </c>
      <c r="AL85" s="187" t="e">
        <f>SUM(#REF!)</f>
        <v>#REF!</v>
      </c>
      <c r="AM85" s="187" t="e">
        <f>SUM(#REF!)</f>
        <v>#REF!</v>
      </c>
      <c r="AN85" s="187" t="e">
        <f>SUM(#REF!)</f>
        <v>#REF!</v>
      </c>
      <c r="AO85" s="187" t="e">
        <f>SUM(#REF!)</f>
        <v>#REF!</v>
      </c>
      <c r="AP85" s="187" t="e">
        <f>SUM(#REF!)</f>
        <v>#REF!</v>
      </c>
      <c r="AQ85" s="187" t="e">
        <f>SUM(#REF!)</f>
        <v>#REF!</v>
      </c>
      <c r="AR85" s="187" t="e">
        <f>SUM(#REF!)</f>
        <v>#REF!</v>
      </c>
      <c r="AS85" s="187" t="e">
        <f>SUM(#REF!)</f>
        <v>#REF!</v>
      </c>
      <c r="AT85" s="187" t="e">
        <f>SUM(#REF!)</f>
        <v>#REF!</v>
      </c>
      <c r="AU85" s="187" t="e">
        <f>SUM(#REF!)</f>
        <v>#REF!</v>
      </c>
      <c r="IV85" s="4"/>
    </row>
    <row r="86" spans="1:256" s="1" customFormat="1" hidden="1" x14ac:dyDescent="0.25">
      <c r="A86" s="105" t="s">
        <v>276</v>
      </c>
      <c r="B86" s="105"/>
      <c r="C86" s="105" t="s">
        <v>276</v>
      </c>
      <c r="D86" s="105"/>
      <c r="E86" s="7">
        <v>27</v>
      </c>
      <c r="F86" s="105" t="e">
        <f t="shared" si="0"/>
        <v>#REF!</v>
      </c>
      <c r="G86" s="262"/>
      <c r="H86" s="263"/>
      <c r="I86" s="262"/>
      <c r="J86" s="262"/>
      <c r="K86" s="262"/>
      <c r="L86" s="187">
        <f>SUM(G61:G86)</f>
        <v>0</v>
      </c>
      <c r="M86" s="187">
        <f>SUM(G60:G86)</f>
        <v>0</v>
      </c>
      <c r="N86" s="187">
        <f>SUM($G$60:G86)</f>
        <v>0</v>
      </c>
      <c r="O86" s="187">
        <f>SUM($G$60:G86)</f>
        <v>0</v>
      </c>
      <c r="P86" s="187">
        <f>SUM($G$60:G86)</f>
        <v>0</v>
      </c>
      <c r="R86" s="187" t="e">
        <f>#REF!</f>
        <v>#REF!</v>
      </c>
      <c r="S86" s="187" t="e">
        <f>SUM(#REF!)</f>
        <v>#REF!</v>
      </c>
      <c r="T86" s="187" t="e">
        <f>SUM(#REF!)</f>
        <v>#REF!</v>
      </c>
      <c r="U86" s="187" t="e">
        <f>SUM(#REF!)</f>
        <v>#REF!</v>
      </c>
      <c r="V86" s="187" t="e">
        <f>SUM(#REF!)</f>
        <v>#REF!</v>
      </c>
      <c r="W86" s="187" t="e">
        <f>SUM(#REF!)</f>
        <v>#REF!</v>
      </c>
      <c r="X86" s="187" t="e">
        <f>SUM(#REF!)</f>
        <v>#REF!</v>
      </c>
      <c r="Y86" s="187" t="e">
        <f>SUM(#REF!)</f>
        <v>#REF!</v>
      </c>
      <c r="Z86" s="187" t="e">
        <f>SUM(#REF!)</f>
        <v>#REF!</v>
      </c>
      <c r="AA86" s="187" t="e">
        <f>SUM(#REF!)</f>
        <v>#REF!</v>
      </c>
      <c r="AB86" s="187" t="e">
        <f>SUM(#REF!)</f>
        <v>#REF!</v>
      </c>
      <c r="AC86" s="187" t="e">
        <f>SUM(#REF!)</f>
        <v>#REF!</v>
      </c>
      <c r="AD86" s="187" t="e">
        <f>SUM(#REF!)</f>
        <v>#REF!</v>
      </c>
      <c r="AE86" s="187" t="e">
        <f>SUM(#REF!)</f>
        <v>#REF!</v>
      </c>
      <c r="AF86" s="187" t="e">
        <f>SUM(#REF!)</f>
        <v>#REF!</v>
      </c>
      <c r="AG86" s="187" t="e">
        <f>SUM(#REF!)</f>
        <v>#REF!</v>
      </c>
      <c r="AH86" s="187" t="e">
        <f>SUM(#REF!)</f>
        <v>#REF!</v>
      </c>
      <c r="AI86" s="187" t="e">
        <f>SUM(#REF!)</f>
        <v>#REF!</v>
      </c>
      <c r="AJ86" s="187" t="e">
        <f>SUM(#REF!)</f>
        <v>#REF!</v>
      </c>
      <c r="AK86" s="187" t="e">
        <f>SUM(#REF!)</f>
        <v>#REF!</v>
      </c>
      <c r="AL86" s="187" t="e">
        <f>SUM(#REF!)</f>
        <v>#REF!</v>
      </c>
      <c r="AM86" s="187" t="e">
        <f>SUM(#REF!)</f>
        <v>#REF!</v>
      </c>
      <c r="AN86" s="187" t="e">
        <f>SUM(#REF!)</f>
        <v>#REF!</v>
      </c>
      <c r="AO86" s="187" t="e">
        <f>SUM(#REF!)</f>
        <v>#REF!</v>
      </c>
      <c r="AP86" s="187" t="e">
        <f>SUM(#REF!)</f>
        <v>#REF!</v>
      </c>
      <c r="AQ86" s="187" t="e">
        <f>SUM(#REF!)</f>
        <v>#REF!</v>
      </c>
      <c r="AR86" s="187" t="e">
        <f>SUM(#REF!)</f>
        <v>#REF!</v>
      </c>
      <c r="AS86" s="187" t="e">
        <f>SUM(#REF!)</f>
        <v>#REF!</v>
      </c>
      <c r="AT86" s="187" t="e">
        <f>SUM(#REF!)</f>
        <v>#REF!</v>
      </c>
      <c r="AU86" s="187" t="e">
        <f>SUM(#REF!)</f>
        <v>#REF!</v>
      </c>
      <c r="IV86" s="4"/>
    </row>
    <row r="87" spans="1:256" s="1" customFormat="1" hidden="1" x14ac:dyDescent="0.25">
      <c r="A87" s="105" t="s">
        <v>276</v>
      </c>
      <c r="B87" s="105"/>
      <c r="C87" s="105" t="s">
        <v>276</v>
      </c>
      <c r="D87" s="105"/>
      <c r="E87" s="7">
        <v>28</v>
      </c>
      <c r="F87" s="105" t="e">
        <f t="shared" si="0"/>
        <v>#REF!</v>
      </c>
      <c r="G87" s="262"/>
      <c r="H87" s="263"/>
      <c r="I87" s="262"/>
      <c r="J87" s="262"/>
      <c r="K87" s="262"/>
      <c r="L87" s="187">
        <f>SUM(G62:G87)</f>
        <v>0</v>
      </c>
      <c r="M87" s="187">
        <f>SUM(G61:G87)</f>
        <v>0</v>
      </c>
      <c r="N87" s="187">
        <f>SUM(G60:G87)</f>
        <v>0</v>
      </c>
      <c r="O87" s="187">
        <f>SUM($G$60:G87)</f>
        <v>0</v>
      </c>
      <c r="P87" s="187">
        <f>SUM($G$60:G87)</f>
        <v>0</v>
      </c>
      <c r="R87" s="187" t="e">
        <f>#REF!</f>
        <v>#REF!</v>
      </c>
      <c r="S87" s="187" t="e">
        <f>SUM(#REF!)</f>
        <v>#REF!</v>
      </c>
      <c r="T87" s="187" t="e">
        <f>SUM(#REF!)</f>
        <v>#REF!</v>
      </c>
      <c r="U87" s="187" t="e">
        <f>SUM(#REF!)</f>
        <v>#REF!</v>
      </c>
      <c r="V87" s="187" t="e">
        <f>SUM(#REF!)</f>
        <v>#REF!</v>
      </c>
      <c r="W87" s="187" t="e">
        <f>SUM(#REF!)</f>
        <v>#REF!</v>
      </c>
      <c r="X87" s="187" t="e">
        <f>SUM(#REF!)</f>
        <v>#REF!</v>
      </c>
      <c r="Y87" s="187" t="e">
        <f>SUM(#REF!)</f>
        <v>#REF!</v>
      </c>
      <c r="Z87" s="187" t="e">
        <f>SUM(#REF!)</f>
        <v>#REF!</v>
      </c>
      <c r="AA87" s="187" t="e">
        <f>SUM(#REF!)</f>
        <v>#REF!</v>
      </c>
      <c r="AB87" s="187" t="e">
        <f>SUM(#REF!)</f>
        <v>#REF!</v>
      </c>
      <c r="AC87" s="187" t="e">
        <f>SUM(#REF!)</f>
        <v>#REF!</v>
      </c>
      <c r="AD87" s="187" t="e">
        <f>SUM(#REF!)</f>
        <v>#REF!</v>
      </c>
      <c r="AE87" s="187" t="e">
        <f>SUM(#REF!)</f>
        <v>#REF!</v>
      </c>
      <c r="AF87" s="187" t="e">
        <f>SUM(#REF!)</f>
        <v>#REF!</v>
      </c>
      <c r="AG87" s="187" t="e">
        <f>SUM(#REF!)</f>
        <v>#REF!</v>
      </c>
      <c r="AH87" s="187" t="e">
        <f>SUM(#REF!)</f>
        <v>#REF!</v>
      </c>
      <c r="AI87" s="187" t="e">
        <f>SUM(#REF!)</f>
        <v>#REF!</v>
      </c>
      <c r="AJ87" s="187" t="e">
        <f>SUM(#REF!)</f>
        <v>#REF!</v>
      </c>
      <c r="AK87" s="187" t="e">
        <f>SUM(#REF!)</f>
        <v>#REF!</v>
      </c>
      <c r="AL87" s="187" t="e">
        <f>SUM(#REF!)</f>
        <v>#REF!</v>
      </c>
      <c r="AM87" s="187" t="e">
        <f>SUM(#REF!)</f>
        <v>#REF!</v>
      </c>
      <c r="AN87" s="187" t="e">
        <f>SUM(#REF!)</f>
        <v>#REF!</v>
      </c>
      <c r="AO87" s="187" t="e">
        <f>SUM(#REF!)</f>
        <v>#REF!</v>
      </c>
      <c r="AP87" s="187" t="e">
        <f>SUM(#REF!)</f>
        <v>#REF!</v>
      </c>
      <c r="AQ87" s="187" t="e">
        <f>SUM(#REF!)</f>
        <v>#REF!</v>
      </c>
      <c r="AR87" s="187" t="e">
        <f>SUM(#REF!)</f>
        <v>#REF!</v>
      </c>
      <c r="AS87" s="187" t="e">
        <f>SUM(#REF!)</f>
        <v>#REF!</v>
      </c>
      <c r="AT87" s="187" t="e">
        <f>SUM(#REF!)</f>
        <v>#REF!</v>
      </c>
      <c r="AU87" s="187" t="e">
        <f>SUM(#REF!)</f>
        <v>#REF!</v>
      </c>
      <c r="IV87" s="4"/>
    </row>
    <row r="88" spans="1:256" s="1" customFormat="1" hidden="1" x14ac:dyDescent="0.25">
      <c r="A88" s="105" t="s">
        <v>276</v>
      </c>
      <c r="B88" s="105"/>
      <c r="C88" s="105" t="s">
        <v>276</v>
      </c>
      <c r="D88" s="105"/>
      <c r="E88" s="7">
        <v>29</v>
      </c>
      <c r="F88" s="105" t="e">
        <f t="shared" si="0"/>
        <v>#REF!</v>
      </c>
      <c r="G88" s="262"/>
      <c r="H88" s="263"/>
      <c r="I88" s="262"/>
      <c r="J88" s="262"/>
      <c r="K88" s="262"/>
      <c r="L88" s="187">
        <f>SUM(G63:G88)</f>
        <v>0</v>
      </c>
      <c r="M88" s="187">
        <f>SUM(G62:G88)</f>
        <v>0</v>
      </c>
      <c r="N88" s="187">
        <f>SUM(G61:G88)</f>
        <v>0</v>
      </c>
      <c r="O88" s="187">
        <f>SUM(G60:G88)</f>
        <v>0</v>
      </c>
      <c r="P88" s="187">
        <f>SUM($G$60:G88)</f>
        <v>0</v>
      </c>
      <c r="R88" s="187" t="e">
        <f>#REF!</f>
        <v>#REF!</v>
      </c>
      <c r="S88" s="187" t="e">
        <f>SUM(#REF!)</f>
        <v>#REF!</v>
      </c>
      <c r="T88" s="187" t="e">
        <f>SUM(#REF!)</f>
        <v>#REF!</v>
      </c>
      <c r="U88" s="187" t="e">
        <f>SUM(#REF!)</f>
        <v>#REF!</v>
      </c>
      <c r="V88" s="187" t="e">
        <f>SUM(#REF!)</f>
        <v>#REF!</v>
      </c>
      <c r="W88" s="187" t="e">
        <f>SUM(#REF!)</f>
        <v>#REF!</v>
      </c>
      <c r="X88" s="187" t="e">
        <f>SUM(#REF!)</f>
        <v>#REF!</v>
      </c>
      <c r="Y88" s="187" t="e">
        <f>SUM(#REF!)</f>
        <v>#REF!</v>
      </c>
      <c r="Z88" s="187" t="e">
        <f>SUM(#REF!)</f>
        <v>#REF!</v>
      </c>
      <c r="AA88" s="187" t="e">
        <f>SUM(#REF!)</f>
        <v>#REF!</v>
      </c>
      <c r="AB88" s="187" t="e">
        <f>SUM(#REF!)</f>
        <v>#REF!</v>
      </c>
      <c r="AC88" s="187" t="e">
        <f>SUM(#REF!)</f>
        <v>#REF!</v>
      </c>
      <c r="AD88" s="187" t="e">
        <f>SUM(#REF!)</f>
        <v>#REF!</v>
      </c>
      <c r="AE88" s="187" t="e">
        <f>SUM(#REF!)</f>
        <v>#REF!</v>
      </c>
      <c r="AF88" s="187" t="e">
        <f>SUM(#REF!)</f>
        <v>#REF!</v>
      </c>
      <c r="AG88" s="187" t="e">
        <f>SUM(#REF!)</f>
        <v>#REF!</v>
      </c>
      <c r="AH88" s="187" t="e">
        <f>SUM(#REF!)</f>
        <v>#REF!</v>
      </c>
      <c r="AI88" s="187" t="e">
        <f>SUM(#REF!)</f>
        <v>#REF!</v>
      </c>
      <c r="AJ88" s="187" t="e">
        <f>SUM(#REF!)</f>
        <v>#REF!</v>
      </c>
      <c r="AK88" s="187" t="e">
        <f>SUM(#REF!)</f>
        <v>#REF!</v>
      </c>
      <c r="AL88" s="187" t="e">
        <f>SUM(#REF!)</f>
        <v>#REF!</v>
      </c>
      <c r="AM88" s="187" t="e">
        <f>SUM(#REF!)</f>
        <v>#REF!</v>
      </c>
      <c r="AN88" s="187" t="e">
        <f>SUM(#REF!)</f>
        <v>#REF!</v>
      </c>
      <c r="AO88" s="187" t="e">
        <f>SUM(#REF!)</f>
        <v>#REF!</v>
      </c>
      <c r="AP88" s="187" t="e">
        <f>SUM(#REF!)</f>
        <v>#REF!</v>
      </c>
      <c r="AQ88" s="187" t="e">
        <f>SUM(#REF!)</f>
        <v>#REF!</v>
      </c>
      <c r="AR88" s="187" t="e">
        <f>SUM(#REF!)</f>
        <v>#REF!</v>
      </c>
      <c r="AS88" s="187" t="e">
        <f>SUM(#REF!)</f>
        <v>#REF!</v>
      </c>
      <c r="AT88" s="187" t="e">
        <f>SUM(#REF!)</f>
        <v>#REF!</v>
      </c>
      <c r="AU88" s="187" t="e">
        <f>SUM(#REF!)</f>
        <v>#REF!</v>
      </c>
      <c r="IV88" s="4"/>
    </row>
    <row r="89" spans="1:256" s="1" customFormat="1" hidden="1" x14ac:dyDescent="0.25">
      <c r="A89" s="105" t="s">
        <v>276</v>
      </c>
      <c r="B89" s="105"/>
      <c r="C89" s="105" t="s">
        <v>276</v>
      </c>
      <c r="D89" s="105"/>
      <c r="E89" s="7">
        <v>30</v>
      </c>
      <c r="F89" s="105" t="e">
        <f t="shared" si="0"/>
        <v>#REF!</v>
      </c>
      <c r="G89" s="262"/>
      <c r="H89" s="263"/>
      <c r="I89" s="262"/>
      <c r="J89" s="262"/>
      <c r="K89" s="262"/>
      <c r="L89" s="187">
        <f>SUM(G64:G89)</f>
        <v>0</v>
      </c>
      <c r="M89" s="187">
        <f>SUM(G63:G89)</f>
        <v>0</v>
      </c>
      <c r="N89" s="187">
        <f>SUM(G62:G89)</f>
        <v>0</v>
      </c>
      <c r="O89" s="187">
        <f>SUM(G61:G89)</f>
        <v>0</v>
      </c>
      <c r="P89" s="187">
        <f>SUM($G$60:G89)</f>
        <v>0</v>
      </c>
      <c r="R89" s="187" t="e">
        <f>#REF!</f>
        <v>#REF!</v>
      </c>
      <c r="S89" s="187" t="e">
        <f>SUM(#REF!)</f>
        <v>#REF!</v>
      </c>
      <c r="T89" s="187" t="e">
        <f>SUM(#REF!)</f>
        <v>#REF!</v>
      </c>
      <c r="U89" s="187" t="e">
        <f>SUM(#REF!)</f>
        <v>#REF!</v>
      </c>
      <c r="V89" s="187" t="e">
        <f>SUM(#REF!)</f>
        <v>#REF!</v>
      </c>
      <c r="W89" s="187" t="e">
        <f>SUM(#REF!)</f>
        <v>#REF!</v>
      </c>
      <c r="X89" s="187" t="e">
        <f>SUM(#REF!)</f>
        <v>#REF!</v>
      </c>
      <c r="Y89" s="187" t="e">
        <f>SUM(#REF!)</f>
        <v>#REF!</v>
      </c>
      <c r="Z89" s="187" t="e">
        <f>SUM(#REF!)</f>
        <v>#REF!</v>
      </c>
      <c r="AA89" s="187" t="e">
        <f>SUM(#REF!)</f>
        <v>#REF!</v>
      </c>
      <c r="AB89" s="187" t="e">
        <f>SUM(#REF!)</f>
        <v>#REF!</v>
      </c>
      <c r="AC89" s="187" t="e">
        <f>SUM(#REF!)</f>
        <v>#REF!</v>
      </c>
      <c r="AD89" s="187" t="e">
        <f>SUM(#REF!)</f>
        <v>#REF!</v>
      </c>
      <c r="AE89" s="187" t="e">
        <f>SUM(#REF!)</f>
        <v>#REF!</v>
      </c>
      <c r="AF89" s="187" t="e">
        <f>SUM(#REF!)</f>
        <v>#REF!</v>
      </c>
      <c r="AG89" s="187" t="e">
        <f>SUM(#REF!)</f>
        <v>#REF!</v>
      </c>
      <c r="AH89" s="187" t="e">
        <f>SUM(#REF!)</f>
        <v>#REF!</v>
      </c>
      <c r="AI89" s="187" t="e">
        <f>SUM(#REF!)</f>
        <v>#REF!</v>
      </c>
      <c r="AJ89" s="187" t="e">
        <f>SUM(#REF!)</f>
        <v>#REF!</v>
      </c>
      <c r="AK89" s="187" t="e">
        <f>SUM(#REF!)</f>
        <v>#REF!</v>
      </c>
      <c r="AL89" s="187" t="e">
        <f>SUM(#REF!)</f>
        <v>#REF!</v>
      </c>
      <c r="AM89" s="187" t="e">
        <f>SUM(#REF!)</f>
        <v>#REF!</v>
      </c>
      <c r="AN89" s="187" t="e">
        <f>SUM(#REF!)</f>
        <v>#REF!</v>
      </c>
      <c r="AO89" s="187" t="e">
        <f>SUM(#REF!)</f>
        <v>#REF!</v>
      </c>
      <c r="AP89" s="187" t="e">
        <f>SUM(#REF!)</f>
        <v>#REF!</v>
      </c>
      <c r="AQ89" s="187" t="e">
        <f>SUM(#REF!)</f>
        <v>#REF!</v>
      </c>
      <c r="AR89" s="187" t="e">
        <f>SUM(#REF!)</f>
        <v>#REF!</v>
      </c>
      <c r="AS89" s="187" t="e">
        <f>SUM(#REF!)</f>
        <v>#REF!</v>
      </c>
      <c r="AT89" s="187" t="e">
        <f>SUM(#REF!)</f>
        <v>#REF!</v>
      </c>
      <c r="AU89" s="187" t="e">
        <f>SUM(#REF!)</f>
        <v>#REF!</v>
      </c>
      <c r="IV89" s="4"/>
    </row>
    <row r="90" spans="1:256" s="1" customFormat="1" hidden="1" x14ac:dyDescent="0.25">
      <c r="A90" s="105" t="s">
        <v>276</v>
      </c>
      <c r="B90" s="105"/>
      <c r="C90" s="105" t="s">
        <v>276</v>
      </c>
      <c r="D90" s="105"/>
      <c r="E90" s="7"/>
      <c r="F90" s="105"/>
      <c r="G90" s="262"/>
      <c r="H90" s="263"/>
      <c r="I90" s="262"/>
      <c r="J90" s="262"/>
      <c r="K90" s="262"/>
      <c r="IV90" s="4"/>
    </row>
    <row r="91" spans="1:256" s="1" customFormat="1" hidden="1" x14ac:dyDescent="0.25">
      <c r="A91" s="105" t="s">
        <v>276</v>
      </c>
      <c r="B91" s="105"/>
      <c r="C91" s="105" t="s">
        <v>276</v>
      </c>
      <c r="D91" s="105"/>
      <c r="E91" s="7"/>
      <c r="F91" s="105"/>
      <c r="G91" s="262"/>
      <c r="H91" s="263"/>
      <c r="I91" s="262"/>
      <c r="J91" s="262"/>
      <c r="K91" s="262"/>
      <c r="IV91" s="4"/>
    </row>
    <row r="92" spans="1:256" s="1" customFormat="1" hidden="1" x14ac:dyDescent="0.25">
      <c r="C92" s="105" t="s">
        <v>276</v>
      </c>
      <c r="D92" s="105"/>
      <c r="E92" s="7"/>
      <c r="F92" s="105"/>
      <c r="G92" s="262"/>
      <c r="H92" s="263"/>
      <c r="I92" s="262"/>
      <c r="J92" s="262"/>
      <c r="K92" s="262"/>
      <c r="IV92" s="4"/>
    </row>
    <row r="93" spans="1:256" s="1" customFormat="1" x14ac:dyDescent="0.25">
      <c r="D93" s="407" t="s">
        <v>370</v>
      </c>
      <c r="E93" s="369"/>
      <c r="F93" s="369"/>
      <c r="G93" s="262"/>
      <c r="H93" s="263"/>
      <c r="I93" s="262"/>
      <c r="J93" s="262"/>
      <c r="K93" s="262"/>
      <c r="IV93" s="4"/>
    </row>
    <row r="94" spans="1:256" s="1" customFormat="1" ht="13" x14ac:dyDescent="0.3">
      <c r="D94" s="369"/>
      <c r="E94" s="369"/>
      <c r="F94" s="369"/>
      <c r="G94" s="199">
        <f>'ZwischenErgebnisse Anwendung'!F79</f>
        <v>0</v>
      </c>
      <c r="H94" s="199">
        <f>'ZwischenErgebnisse Anwendung'!L79</f>
        <v>0</v>
      </c>
      <c r="I94" s="199">
        <f>'ZwischenErgebnisse Anwendung'!R79</f>
        <v>0</v>
      </c>
      <c r="J94" s="199">
        <f>'ZwischenErgebnisse Anwendung'!X79</f>
        <v>0</v>
      </c>
      <c r="K94" s="199">
        <f>'ZwischenErgebnisse Anwendung'!AD79</f>
        <v>0</v>
      </c>
      <c r="IV94" s="4"/>
    </row>
    <row r="95" spans="1:256" s="1" customFormat="1" ht="13" hidden="1" x14ac:dyDescent="0.3">
      <c r="D95" s="105"/>
      <c r="E95" s="7"/>
      <c r="F95" s="105"/>
      <c r="G95" s="180">
        <f>'ZwischenErgebnisse Anwendung'!F80</f>
        <v>0</v>
      </c>
      <c r="H95" s="180">
        <f>'ZwischenErgebnisse Anwendung'!L80</f>
        <v>0</v>
      </c>
      <c r="I95" s="180">
        <f>'ZwischenErgebnisse Anwendung'!R80</f>
        <v>0</v>
      </c>
      <c r="J95" s="180">
        <f>'ZwischenErgebnisse Anwendung'!X80</f>
        <v>0</v>
      </c>
      <c r="K95" s="180">
        <f>'ZwischenErgebnisse Anwendung'!AD80</f>
        <v>0</v>
      </c>
      <c r="IV95" s="4"/>
    </row>
    <row r="96" spans="1:256" s="1" customFormat="1" ht="13" hidden="1" x14ac:dyDescent="0.3">
      <c r="D96" s="105"/>
      <c r="E96" s="7"/>
      <c r="F96" s="105"/>
      <c r="G96" s="180">
        <f>'ZwischenErgebnisse Anwendung'!F81</f>
        <v>0</v>
      </c>
      <c r="H96" s="180">
        <f>'ZwischenErgebnisse Anwendung'!L81</f>
        <v>0</v>
      </c>
      <c r="I96" s="180">
        <f>'ZwischenErgebnisse Anwendung'!R81</f>
        <v>0</v>
      </c>
      <c r="J96" s="180">
        <f>'ZwischenErgebnisse Anwendung'!X81</f>
        <v>0</v>
      </c>
      <c r="K96" s="180">
        <f>'ZwischenErgebnisse Anwendung'!AD81</f>
        <v>0</v>
      </c>
      <c r="IV96" s="4"/>
    </row>
    <row r="97" spans="1:256" s="1" customFormat="1" hidden="1" x14ac:dyDescent="0.25">
      <c r="D97" s="105"/>
      <c r="E97" s="7"/>
      <c r="F97" s="105"/>
      <c r="G97" s="262">
        <f>'ZwischenErgebnisse Anwendung'!F82</f>
        <v>0</v>
      </c>
      <c r="H97" s="263">
        <f>'ZwischenErgebnisse Anwendung'!L82</f>
        <v>0</v>
      </c>
      <c r="I97" s="262">
        <f>'ZwischenErgebnisse Anwendung'!R82</f>
        <v>0</v>
      </c>
      <c r="J97" s="262">
        <f>'ZwischenErgebnisse Anwendung'!X82</f>
        <v>0</v>
      </c>
      <c r="K97" s="262">
        <f>'ZwischenErgebnisse Anwendung'!AD82</f>
        <v>0</v>
      </c>
      <c r="IV97" s="4"/>
    </row>
    <row r="98" spans="1:256" s="1" customFormat="1" ht="13" hidden="1" x14ac:dyDescent="0.3">
      <c r="A98" s="10"/>
      <c r="B98" s="10"/>
      <c r="D98" s="369"/>
      <c r="E98" s="369"/>
      <c r="F98" s="369"/>
      <c r="G98" s="262">
        <f>'ZwischenErgebnisse Anwendung'!F83</f>
        <v>0</v>
      </c>
      <c r="H98" s="263">
        <f>'ZwischenErgebnisse Anwendung'!L83</f>
        <v>0</v>
      </c>
      <c r="I98" s="262">
        <f>'ZwischenErgebnisse Anwendung'!R83</f>
        <v>0</v>
      </c>
      <c r="J98" s="262">
        <f>'ZwischenErgebnisse Anwendung'!X83</f>
        <v>0</v>
      </c>
      <c r="K98" s="262">
        <f>'ZwischenErgebnisse Anwendung'!AD83</f>
        <v>0</v>
      </c>
      <c r="IV98" s="4"/>
    </row>
    <row r="99" spans="1:256" s="1" customFormat="1" ht="12.75" hidden="1" customHeight="1" x14ac:dyDescent="0.25">
      <c r="D99" s="369"/>
      <c r="E99" s="369"/>
      <c r="F99" s="369"/>
      <c r="G99" s="181">
        <f>'ZwischenErgebnisse Anwendung'!F84</f>
        <v>0</v>
      </c>
      <c r="H99" s="181">
        <f>'ZwischenErgebnisse Anwendung'!L84</f>
        <v>0</v>
      </c>
      <c r="I99" s="181">
        <f>'ZwischenErgebnisse Anwendung'!R84</f>
        <v>0</v>
      </c>
      <c r="J99" s="181">
        <f>'ZwischenErgebnisse Anwendung'!X84</f>
        <v>0</v>
      </c>
      <c r="K99" s="181">
        <f>'ZwischenErgebnisse Anwendung'!AD84</f>
        <v>0</v>
      </c>
      <c r="IV99" s="4"/>
    </row>
    <row r="100" spans="1:256" s="1" customFormat="1" hidden="1" x14ac:dyDescent="0.25">
      <c r="D100" s="7"/>
      <c r="E100" s="7"/>
      <c r="F100" s="105"/>
      <c r="G100" s="262">
        <f>'ZwischenErgebnisse Anwendung'!F85</f>
        <v>0</v>
      </c>
      <c r="H100" s="263">
        <f>'ZwischenErgebnisse Anwendung'!L85</f>
        <v>0</v>
      </c>
      <c r="I100" s="262">
        <f>'ZwischenErgebnisse Anwendung'!R85</f>
        <v>0</v>
      </c>
      <c r="J100" s="262">
        <f>'ZwischenErgebnisse Anwendung'!X85</f>
        <v>0</v>
      </c>
      <c r="K100" s="262">
        <f>'ZwischenErgebnisse Anwendung'!AD85</f>
        <v>0</v>
      </c>
      <c r="IV100" s="4"/>
    </row>
    <row r="101" spans="1:256" s="1" customFormat="1" ht="13" hidden="1" x14ac:dyDescent="0.3">
      <c r="A101" s="10"/>
      <c r="B101" s="10"/>
      <c r="D101" s="369"/>
      <c r="E101" s="369"/>
      <c r="F101" s="369"/>
      <c r="G101" s="262">
        <f>'ZwischenErgebnisse Anwendung'!F86</f>
        <v>0</v>
      </c>
      <c r="H101" s="263">
        <f>'ZwischenErgebnisse Anwendung'!L86</f>
        <v>0</v>
      </c>
      <c r="I101" s="262">
        <f>'ZwischenErgebnisse Anwendung'!R86</f>
        <v>0</v>
      </c>
      <c r="J101" s="262">
        <f>'ZwischenErgebnisse Anwendung'!X86</f>
        <v>0</v>
      </c>
      <c r="K101" s="262">
        <f>'ZwischenErgebnisse Anwendung'!AD86</f>
        <v>0</v>
      </c>
      <c r="IV101" s="4"/>
    </row>
    <row r="102" spans="1:256" s="1" customFormat="1" hidden="1" x14ac:dyDescent="0.25">
      <c r="D102" s="369"/>
      <c r="E102" s="369"/>
      <c r="F102" s="369"/>
      <c r="G102" s="181">
        <f>'ZwischenErgebnisse Anwendung'!F87</f>
        <v>0</v>
      </c>
      <c r="H102" s="181">
        <f>'ZwischenErgebnisse Anwendung'!L87</f>
        <v>0</v>
      </c>
      <c r="I102" s="181">
        <f>'ZwischenErgebnisse Anwendung'!R87</f>
        <v>0</v>
      </c>
      <c r="J102" s="181">
        <f>'ZwischenErgebnisse Anwendung'!X87</f>
        <v>0</v>
      </c>
      <c r="K102" s="181">
        <f>'ZwischenErgebnisse Anwendung'!AD87</f>
        <v>0</v>
      </c>
      <c r="IV102" s="4"/>
    </row>
    <row r="103" spans="1:256" s="1" customFormat="1" hidden="1" x14ac:dyDescent="0.25">
      <c r="D103" s="105"/>
      <c r="E103" s="7"/>
      <c r="F103" s="105"/>
      <c r="G103" s="262">
        <f>'ZwischenErgebnisse Anwendung'!F88</f>
        <v>0</v>
      </c>
      <c r="H103" s="263">
        <f>'ZwischenErgebnisse Anwendung'!L88</f>
        <v>0</v>
      </c>
      <c r="I103" s="262">
        <f>'ZwischenErgebnisse Anwendung'!R88</f>
        <v>0</v>
      </c>
      <c r="J103" s="262">
        <f>'ZwischenErgebnisse Anwendung'!X88</f>
        <v>0</v>
      </c>
      <c r="K103" s="262">
        <f>'ZwischenErgebnisse Anwendung'!AD88</f>
        <v>0</v>
      </c>
      <c r="IV103" s="4"/>
    </row>
    <row r="104" spans="1:256" s="1" customFormat="1" ht="13" hidden="1" x14ac:dyDescent="0.3">
      <c r="A104" s="10"/>
      <c r="B104" s="10"/>
      <c r="D104" s="369"/>
      <c r="E104" s="369"/>
      <c r="F104" s="369"/>
      <c r="G104" s="262">
        <f>'ZwischenErgebnisse Anwendung'!F89</f>
        <v>0</v>
      </c>
      <c r="H104" s="263">
        <f>'ZwischenErgebnisse Anwendung'!L89</f>
        <v>0</v>
      </c>
      <c r="I104" s="262">
        <f>'ZwischenErgebnisse Anwendung'!R89</f>
        <v>0</v>
      </c>
      <c r="J104" s="262">
        <f>'ZwischenErgebnisse Anwendung'!X89</f>
        <v>0</v>
      </c>
      <c r="K104" s="262">
        <f>'ZwischenErgebnisse Anwendung'!AD89</f>
        <v>0</v>
      </c>
      <c r="IV104" s="4"/>
    </row>
    <row r="105" spans="1:256" s="1" customFormat="1" ht="13" hidden="1" x14ac:dyDescent="0.3">
      <c r="A105" s="67"/>
      <c r="B105" s="67"/>
      <c r="D105" s="369"/>
      <c r="E105" s="369"/>
      <c r="F105" s="369"/>
      <c r="G105" s="181">
        <f>'ZwischenErgebnisse Anwendung'!F90</f>
        <v>0</v>
      </c>
      <c r="H105" s="181">
        <f>'ZwischenErgebnisse Anwendung'!L90</f>
        <v>0</v>
      </c>
      <c r="I105" s="181">
        <f>'ZwischenErgebnisse Anwendung'!R90</f>
        <v>0</v>
      </c>
      <c r="J105" s="181">
        <f>'ZwischenErgebnisse Anwendung'!X90</f>
        <v>0</v>
      </c>
      <c r="K105" s="181">
        <f>'ZwischenErgebnisse Anwendung'!AD90</f>
        <v>0</v>
      </c>
      <c r="IV105" s="4"/>
    </row>
    <row r="106" spans="1:256" s="1" customFormat="1" hidden="1" x14ac:dyDescent="0.25">
      <c r="A106" s="105"/>
      <c r="B106" s="105"/>
      <c r="D106" s="105"/>
      <c r="E106" s="7"/>
      <c r="F106" s="105"/>
      <c r="G106" s="262">
        <f>'ZwischenErgebnisse Anwendung'!F91</f>
        <v>0</v>
      </c>
      <c r="H106" s="263">
        <f>'ZwischenErgebnisse Anwendung'!L91</f>
        <v>0</v>
      </c>
      <c r="I106" s="262">
        <f>'ZwischenErgebnisse Anwendung'!R91</f>
        <v>0</v>
      </c>
      <c r="J106" s="262">
        <f>'ZwischenErgebnisse Anwendung'!X91</f>
        <v>0</v>
      </c>
      <c r="K106" s="262">
        <f>'ZwischenErgebnisse Anwendung'!AD91</f>
        <v>0</v>
      </c>
      <c r="IV106" s="4"/>
    </row>
    <row r="107" spans="1:256" s="1" customFormat="1" hidden="1" x14ac:dyDescent="0.25">
      <c r="A107" s="105"/>
      <c r="B107" s="105"/>
      <c r="D107" s="105"/>
      <c r="E107" s="7"/>
      <c r="F107" s="105"/>
      <c r="G107" s="262">
        <f>'ZwischenErgebnisse Anwendung'!F92</f>
        <v>0</v>
      </c>
      <c r="H107" s="263">
        <f>'ZwischenErgebnisse Anwendung'!L92</f>
        <v>0</v>
      </c>
      <c r="I107" s="262">
        <f>'ZwischenErgebnisse Anwendung'!R92</f>
        <v>0</v>
      </c>
      <c r="J107" s="262">
        <f>'ZwischenErgebnisse Anwendung'!X92</f>
        <v>0</v>
      </c>
      <c r="K107" s="262">
        <f>'ZwischenErgebnisse Anwendung'!AD92</f>
        <v>0</v>
      </c>
      <c r="IV107" s="4"/>
    </row>
    <row r="108" spans="1:256" s="1" customFormat="1" hidden="1" x14ac:dyDescent="0.25">
      <c r="A108" s="105"/>
      <c r="B108" s="105"/>
      <c r="D108" s="105"/>
      <c r="E108" s="7"/>
      <c r="F108" s="105"/>
      <c r="G108" s="262">
        <f>'ZwischenErgebnisse Anwendung'!F93</f>
        <v>0</v>
      </c>
      <c r="H108" s="262">
        <f>'ZwischenErgebnisse Anwendung'!L93</f>
        <v>0</v>
      </c>
      <c r="I108" s="262">
        <f>'ZwischenErgebnisse Anwendung'!R93</f>
        <v>0</v>
      </c>
      <c r="J108" s="262">
        <f>'ZwischenErgebnisse Anwendung'!X93</f>
        <v>0</v>
      </c>
      <c r="K108" s="262">
        <f>'ZwischenErgebnisse Anwendung'!AD93</f>
        <v>0</v>
      </c>
      <c r="IV108" s="4"/>
    </row>
    <row r="109" spans="1:256" s="1" customFormat="1" hidden="1" x14ac:dyDescent="0.25">
      <c r="A109" s="105"/>
      <c r="B109" s="105"/>
      <c r="D109" s="105"/>
      <c r="E109" s="7"/>
      <c r="F109" s="105"/>
      <c r="G109" s="181">
        <f>'ZwischenErgebnisse Anwendung'!F94</f>
        <v>0</v>
      </c>
      <c r="H109" s="181">
        <f>'ZwischenErgebnisse Anwendung'!L94</f>
        <v>0</v>
      </c>
      <c r="I109" s="181">
        <f>'ZwischenErgebnisse Anwendung'!R94</f>
        <v>0</v>
      </c>
      <c r="J109" s="181">
        <f>'ZwischenErgebnisse Anwendung'!X94</f>
        <v>0</v>
      </c>
      <c r="K109" s="181">
        <f>'ZwischenErgebnisse Anwendung'!AD94</f>
        <v>0</v>
      </c>
      <c r="IV109" s="4"/>
    </row>
    <row r="110" spans="1:256" s="1" customFormat="1" hidden="1" x14ac:dyDescent="0.25">
      <c r="D110" s="105"/>
      <c r="E110" s="7"/>
      <c r="F110" s="105"/>
      <c r="G110" s="262">
        <f>'ZwischenErgebnisse Anwendung'!F95</f>
        <v>0</v>
      </c>
      <c r="H110" s="263">
        <f>'ZwischenErgebnisse Anwendung'!L95</f>
        <v>0</v>
      </c>
      <c r="I110" s="262">
        <f>'ZwischenErgebnisse Anwendung'!R95</f>
        <v>0</v>
      </c>
      <c r="J110" s="262">
        <f>'ZwischenErgebnisse Anwendung'!X95</f>
        <v>0</v>
      </c>
      <c r="K110" s="262">
        <f>'ZwischenErgebnisse Anwendung'!AD95</f>
        <v>0</v>
      </c>
      <c r="IV110" s="4"/>
    </row>
    <row r="111" spans="1:256" s="1" customFormat="1" ht="13" hidden="1" x14ac:dyDescent="0.3">
      <c r="A111" s="10"/>
      <c r="B111" s="10"/>
      <c r="D111" s="105"/>
      <c r="E111" s="7"/>
      <c r="F111" s="105"/>
      <c r="G111" s="262">
        <f>'ZwischenErgebnisse Anwendung'!F96</f>
        <v>0</v>
      </c>
      <c r="H111" s="263">
        <f>'ZwischenErgebnisse Anwendung'!L96</f>
        <v>0</v>
      </c>
      <c r="I111" s="262">
        <f>'ZwischenErgebnisse Anwendung'!R96</f>
        <v>0</v>
      </c>
      <c r="J111" s="262">
        <f>'ZwischenErgebnisse Anwendung'!X96</f>
        <v>0</v>
      </c>
      <c r="K111" s="262">
        <f>'ZwischenErgebnisse Anwendung'!AD96</f>
        <v>0</v>
      </c>
      <c r="IV111" s="4"/>
    </row>
    <row r="112" spans="1:256" s="1" customFormat="1" ht="13" hidden="1" x14ac:dyDescent="0.3">
      <c r="A112" s="10"/>
      <c r="B112" s="10"/>
      <c r="D112" s="369"/>
      <c r="E112" s="369"/>
      <c r="F112" s="369"/>
      <c r="G112" s="262">
        <f>'ZwischenErgebnisse Anwendung'!F97</f>
        <v>0</v>
      </c>
      <c r="H112" s="263">
        <f>'ZwischenErgebnisse Anwendung'!L97</f>
        <v>0</v>
      </c>
      <c r="I112" s="262">
        <f>'ZwischenErgebnisse Anwendung'!R97</f>
        <v>0</v>
      </c>
      <c r="J112" s="262">
        <f>'ZwischenErgebnisse Anwendung'!X97</f>
        <v>0</v>
      </c>
      <c r="K112" s="262">
        <f>'ZwischenErgebnisse Anwendung'!AD97</f>
        <v>0</v>
      </c>
      <c r="IV112" s="4"/>
    </row>
    <row r="113" spans="1:256" s="1" customFormat="1" ht="12.75" hidden="1" customHeight="1" x14ac:dyDescent="0.3">
      <c r="A113" s="188"/>
      <c r="B113" s="188"/>
      <c r="D113" s="369"/>
      <c r="E113" s="369"/>
      <c r="F113" s="369"/>
      <c r="G113" s="181">
        <f>'ZwischenErgebnisse Anwendung'!F98</f>
        <v>0</v>
      </c>
      <c r="H113" s="181">
        <f>'ZwischenErgebnisse Anwendung'!L98</f>
        <v>0</v>
      </c>
      <c r="I113" s="181">
        <f>'ZwischenErgebnisse Anwendung'!R98</f>
        <v>0</v>
      </c>
      <c r="J113" s="181">
        <f>'ZwischenErgebnisse Anwendung'!X98</f>
        <v>0</v>
      </c>
      <c r="K113" s="181">
        <f>'ZwischenErgebnisse Anwendung'!AD98</f>
        <v>0</v>
      </c>
      <c r="IV113" s="4"/>
    </row>
    <row r="114" spans="1:256" s="1" customFormat="1" ht="13" hidden="1" x14ac:dyDescent="0.3">
      <c r="D114" s="7"/>
      <c r="E114" s="7"/>
      <c r="F114" s="7"/>
      <c r="G114" s="180">
        <f>'ZwischenErgebnisse Anwendung'!F99</f>
        <v>0</v>
      </c>
      <c r="H114" s="180">
        <f>'ZwischenErgebnisse Anwendung'!L99</f>
        <v>0</v>
      </c>
      <c r="I114" s="180">
        <f>'ZwischenErgebnisse Anwendung'!R99</f>
        <v>0</v>
      </c>
      <c r="J114" s="180">
        <f>'ZwischenErgebnisse Anwendung'!X99</f>
        <v>0</v>
      </c>
      <c r="K114" s="180">
        <f>'ZwischenErgebnisse Anwendung'!AD99</f>
        <v>0</v>
      </c>
      <c r="IV114" s="4"/>
    </row>
    <row r="115" spans="1:256" s="1" customFormat="1" ht="13" hidden="1" x14ac:dyDescent="0.3">
      <c r="D115" s="7"/>
      <c r="E115" s="7"/>
      <c r="F115" s="7"/>
      <c r="G115" s="180">
        <f>'ZwischenErgebnisse Anwendung'!F100</f>
        <v>0</v>
      </c>
      <c r="H115" s="180">
        <f>'ZwischenErgebnisse Anwendung'!L100</f>
        <v>0</v>
      </c>
      <c r="I115" s="180">
        <f>'ZwischenErgebnisse Anwendung'!R100</f>
        <v>0</v>
      </c>
      <c r="J115" s="180">
        <f>'ZwischenErgebnisse Anwendung'!X100</f>
        <v>0</v>
      </c>
      <c r="K115" s="180">
        <f>'ZwischenErgebnisse Anwendung'!AD100</f>
        <v>0</v>
      </c>
      <c r="IV115" s="4"/>
    </row>
    <row r="116" spans="1:256" s="1" customFormat="1" ht="13" hidden="1" x14ac:dyDescent="0.3">
      <c r="D116" s="7"/>
      <c r="E116" s="7"/>
      <c r="F116" s="7"/>
      <c r="G116" s="265">
        <f>'ZwischenErgebnisse Anwendung'!F101</f>
        <v>0</v>
      </c>
      <c r="H116" s="265">
        <f>'ZwischenErgebnisse Anwendung'!L101</f>
        <v>0</v>
      </c>
      <c r="I116" s="265">
        <f>'ZwischenErgebnisse Anwendung'!R101</f>
        <v>0</v>
      </c>
      <c r="J116" s="265">
        <f>'ZwischenErgebnisse Anwendung'!X101</f>
        <v>0</v>
      </c>
      <c r="K116" s="265">
        <f>'ZwischenErgebnisse Anwendung'!AD101</f>
        <v>0</v>
      </c>
      <c r="IV116" s="4"/>
    </row>
    <row r="117" spans="1:256" s="1" customFormat="1" ht="5.15" customHeight="1" x14ac:dyDescent="0.3">
      <c r="D117" s="7"/>
      <c r="E117" s="7"/>
      <c r="F117" s="7"/>
      <c r="G117" s="260"/>
      <c r="H117" s="260"/>
      <c r="I117" s="260"/>
      <c r="J117" s="260"/>
      <c r="K117" s="260"/>
      <c r="IV117" s="4"/>
    </row>
    <row r="118" spans="1:256" s="1" customFormat="1" ht="5.15" customHeight="1" x14ac:dyDescent="0.3">
      <c r="D118" s="7"/>
      <c r="E118" s="7"/>
      <c r="F118" s="7"/>
      <c r="G118" s="260"/>
      <c r="H118" s="260"/>
      <c r="I118" s="260"/>
      <c r="J118" s="260"/>
      <c r="K118" s="260"/>
      <c r="IV118" s="4"/>
    </row>
    <row r="119" spans="1:256" s="1" customFormat="1" ht="13" x14ac:dyDescent="0.3">
      <c r="G119" s="265"/>
      <c r="H119" s="265"/>
      <c r="I119" s="265"/>
      <c r="J119" s="265"/>
      <c r="K119" s="265"/>
      <c r="IV119" s="4"/>
    </row>
    <row r="120" spans="1:256" s="1" customFormat="1" ht="5.15" customHeight="1" x14ac:dyDescent="0.3">
      <c r="G120" s="260"/>
      <c r="H120" s="260"/>
      <c r="I120" s="260"/>
      <c r="J120" s="260"/>
      <c r="K120" s="260"/>
      <c r="IV120" s="4"/>
    </row>
    <row r="121" spans="1:256" s="1" customFormat="1" ht="13.5" thickBot="1" x14ac:dyDescent="0.35">
      <c r="D121" s="5" t="s">
        <v>398</v>
      </c>
      <c r="E121" s="6"/>
      <c r="F121" s="6"/>
      <c r="G121" s="266"/>
      <c r="H121" s="266"/>
      <c r="I121" s="266"/>
      <c r="J121" s="266"/>
      <c r="K121" s="266"/>
      <c r="IV121" s="4"/>
    </row>
    <row r="122" spans="1:256" s="1" customFormat="1" x14ac:dyDescent="0.25">
      <c r="A122" s="4"/>
      <c r="D122" s="18"/>
      <c r="F122" s="18"/>
      <c r="G122" s="262"/>
      <c r="H122" s="263"/>
      <c r="I122" s="262"/>
      <c r="J122" s="262"/>
      <c r="K122" s="262"/>
      <c r="IV122" s="4"/>
    </row>
    <row r="123" spans="1:256" s="1" customFormat="1" ht="13" x14ac:dyDescent="0.3">
      <c r="A123" s="4"/>
      <c r="D123" s="174" t="s">
        <v>380</v>
      </c>
      <c r="E123" s="170"/>
      <c r="F123" s="171"/>
      <c r="G123" s="199">
        <f>'End_Ergebnisse Anwendung'!F9</f>
        <v>0</v>
      </c>
      <c r="H123" s="199">
        <f>'End_Ergebnisse Anwendung'!L9</f>
        <v>0</v>
      </c>
      <c r="I123" s="199">
        <f>'End_Ergebnisse Anwendung'!R9</f>
        <v>0</v>
      </c>
      <c r="J123" s="199">
        <f>'End_Ergebnisse Anwendung'!X9</f>
        <v>0</v>
      </c>
      <c r="K123" s="199">
        <f>'End_Ergebnisse Anwendung'!AD9</f>
        <v>0</v>
      </c>
      <c r="IV123" s="4"/>
    </row>
    <row r="124" spans="1:256" s="1" customFormat="1" ht="13" hidden="1" x14ac:dyDescent="0.3">
      <c r="A124" s="4" t="s">
        <v>443</v>
      </c>
      <c r="D124" s="4"/>
      <c r="E124" s="191" t="s">
        <v>436</v>
      </c>
      <c r="F124" s="192" t="s">
        <v>443</v>
      </c>
      <c r="G124" s="256">
        <f>'End_Ergebnisse Anwendung'!F10</f>
        <v>0</v>
      </c>
      <c r="H124" s="256">
        <f>'End_Ergebnisse Anwendung'!L10</f>
        <v>0</v>
      </c>
      <c r="I124" s="256">
        <f>'End_Ergebnisse Anwendung'!R10</f>
        <v>0</v>
      </c>
      <c r="J124" s="256">
        <f>'End_Ergebnisse Anwendung'!X10</f>
        <v>0</v>
      </c>
      <c r="K124" s="256">
        <f>'End_Ergebnisse Anwendung'!AD10</f>
        <v>0</v>
      </c>
      <c r="IV124" s="4"/>
    </row>
    <row r="125" spans="1:256" s="1" customFormat="1" x14ac:dyDescent="0.25">
      <c r="D125" s="170"/>
      <c r="E125" s="194"/>
      <c r="F125" s="194"/>
      <c r="G125" s="257"/>
      <c r="H125" s="257"/>
      <c r="I125" s="257"/>
      <c r="J125" s="257"/>
      <c r="K125" s="257"/>
      <c r="IV125" s="4"/>
    </row>
    <row r="126" spans="1:256" s="1" customFormat="1" ht="13" x14ac:dyDescent="0.3">
      <c r="D126" s="174" t="s">
        <v>382</v>
      </c>
      <c r="E126" s="170"/>
      <c r="F126" s="171"/>
      <c r="G126" s="199">
        <f>'End_Ergebnisse Anwendung'!F12</f>
        <v>0</v>
      </c>
      <c r="H126" s="199">
        <f>'End_Ergebnisse Anwendung'!L12</f>
        <v>0</v>
      </c>
      <c r="I126" s="199">
        <f>'End_Ergebnisse Anwendung'!R12</f>
        <v>0</v>
      </c>
      <c r="J126" s="199">
        <f>'End_Ergebnisse Anwendung'!X12</f>
        <v>0</v>
      </c>
      <c r="K126" s="199">
        <f>'End_Ergebnisse Anwendung'!AD12</f>
        <v>0</v>
      </c>
      <c r="IV126" s="4"/>
    </row>
    <row r="127" spans="1:256" s="1" customFormat="1" ht="13" hidden="1" x14ac:dyDescent="0.3">
      <c r="A127" s="4" t="s">
        <v>443</v>
      </c>
      <c r="D127" s="170"/>
      <c r="E127" s="170" t="s">
        <v>383</v>
      </c>
      <c r="F127" s="171"/>
      <c r="G127" s="258">
        <f>'End_Ergebnisse Anwendung'!F13</f>
        <v>0</v>
      </c>
      <c r="H127" s="258">
        <f>'End_Ergebnisse Anwendung'!L13</f>
        <v>0</v>
      </c>
      <c r="I127" s="258">
        <f>'End_Ergebnisse Anwendung'!R13</f>
        <v>0</v>
      </c>
      <c r="J127" s="258">
        <f>'End_Ergebnisse Anwendung'!X13</f>
        <v>0</v>
      </c>
      <c r="K127" s="258">
        <f>'End_Ergebnisse Anwendung'!AD13</f>
        <v>0</v>
      </c>
      <c r="IV127" s="4"/>
    </row>
    <row r="128" spans="1:256" s="1" customFormat="1" ht="13" x14ac:dyDescent="0.3">
      <c r="D128" s="80"/>
      <c r="E128" s="18"/>
      <c r="F128" s="18"/>
      <c r="G128" s="18"/>
      <c r="H128" s="18"/>
      <c r="IV128" s="4"/>
    </row>
    <row r="129" spans="3:256" s="1" customFormat="1" ht="12.75" customHeight="1" x14ac:dyDescent="0.3">
      <c r="D129" s="399" t="s">
        <v>444</v>
      </c>
      <c r="E129" s="399"/>
      <c r="F129" s="400"/>
      <c r="G129" s="175">
        <f>'End_Ergebnisse Anwendung'!F15</f>
        <v>0</v>
      </c>
      <c r="H129" s="175">
        <f>'End_Ergebnisse Anwendung'!L15</f>
        <v>0</v>
      </c>
      <c r="I129" s="175">
        <f>'End_Ergebnisse Anwendung'!R15</f>
        <v>0</v>
      </c>
      <c r="J129" s="175">
        <f>'End_Ergebnisse Anwendung'!X15</f>
        <v>0</v>
      </c>
      <c r="K129" s="175">
        <f>'End_Ergebnisse Anwendung'!AD15</f>
        <v>0</v>
      </c>
      <c r="IV129" s="4"/>
    </row>
    <row r="130" spans="3:256" s="1" customFormat="1" ht="13" x14ac:dyDescent="0.3">
      <c r="D130" s="182"/>
      <c r="E130" s="170" t="s">
        <v>385</v>
      </c>
      <c r="F130" s="197"/>
      <c r="G130" s="110">
        <f>'End_Ergebnisse Anwendung'!F16</f>
        <v>0</v>
      </c>
      <c r="H130" s="110">
        <f>'End_Ergebnisse Anwendung'!L16</f>
        <v>0</v>
      </c>
      <c r="I130" s="110">
        <f>'End_Ergebnisse Anwendung'!R16</f>
        <v>0</v>
      </c>
      <c r="J130" s="110">
        <f>'End_Ergebnisse Anwendung'!X16</f>
        <v>0</v>
      </c>
      <c r="K130" s="110">
        <f>'End_Ergebnisse Anwendung'!AD16</f>
        <v>0</v>
      </c>
      <c r="IV130" s="4"/>
    </row>
    <row r="131" spans="3:256" s="1" customFormat="1" ht="12.75" customHeight="1" x14ac:dyDescent="0.3">
      <c r="D131" s="399" t="s">
        <v>445</v>
      </c>
      <c r="E131" s="399"/>
      <c r="F131" s="400"/>
      <c r="G131" s="175">
        <f>'End_Ergebnisse Anwendung'!F17</f>
        <v>0</v>
      </c>
      <c r="H131" s="175">
        <f>'End_Ergebnisse Anwendung'!L17</f>
        <v>0</v>
      </c>
      <c r="I131" s="175">
        <f>'End_Ergebnisse Anwendung'!R17</f>
        <v>0</v>
      </c>
      <c r="J131" s="175">
        <f>'End_Ergebnisse Anwendung'!X17</f>
        <v>0</v>
      </c>
      <c r="K131" s="175">
        <f>'End_Ergebnisse Anwendung'!AD17</f>
        <v>0</v>
      </c>
      <c r="IV131" s="4"/>
    </row>
    <row r="132" spans="3:256" s="1" customFormat="1" ht="13" x14ac:dyDescent="0.3">
      <c r="D132" s="182"/>
      <c r="E132" s="170" t="s">
        <v>385</v>
      </c>
      <c r="F132" s="197"/>
      <c r="G132" s="110">
        <f>'End_Ergebnisse Anwendung'!F18</f>
        <v>0</v>
      </c>
      <c r="H132" s="110">
        <f>'End_Ergebnisse Anwendung'!L18</f>
        <v>0</v>
      </c>
      <c r="I132" s="110">
        <f>'End_Ergebnisse Anwendung'!R18</f>
        <v>0</v>
      </c>
      <c r="J132" s="110">
        <f>'End_Ergebnisse Anwendung'!X18</f>
        <v>0</v>
      </c>
      <c r="K132" s="110">
        <f>'End_Ergebnisse Anwendung'!AD18</f>
        <v>0</v>
      </c>
      <c r="IV132" s="4"/>
    </row>
    <row r="133" spans="3:256" s="1" customFormat="1" ht="13.5" thickBot="1" x14ac:dyDescent="0.35">
      <c r="D133" s="182"/>
      <c r="E133" s="182"/>
      <c r="F133" s="197"/>
      <c r="IV133" s="4"/>
    </row>
    <row r="134" spans="3:256" s="1" customFormat="1" ht="13" thickTop="1" x14ac:dyDescent="0.25">
      <c r="C134" s="206"/>
      <c r="D134" s="404" t="s">
        <v>446</v>
      </c>
      <c r="E134" s="404"/>
      <c r="F134" s="404"/>
      <c r="G134" s="207" t="s">
        <v>402</v>
      </c>
      <c r="H134" s="207"/>
      <c r="I134" s="207"/>
      <c r="J134" s="207"/>
      <c r="K134" s="207"/>
      <c r="L134" s="208"/>
      <c r="IV134" s="4"/>
    </row>
    <row r="135" spans="3:256" s="1" customFormat="1" ht="13" x14ac:dyDescent="0.3">
      <c r="C135" s="209"/>
      <c r="D135" s="402"/>
      <c r="E135" s="402"/>
      <c r="F135" s="402"/>
      <c r="G135" s="166">
        <f>'End_Ergebnisse Anwendung'!F8</f>
        <v>2025</v>
      </c>
      <c r="H135" s="166">
        <f>'End_Ergebnisse Anwendung'!G8</f>
        <v>2026</v>
      </c>
      <c r="I135" s="166">
        <f>'End_Ergebnisse Anwendung'!H8</f>
        <v>2027</v>
      </c>
      <c r="J135" s="166">
        <f>'End_Ergebnisse Anwendung'!I8</f>
        <v>2028</v>
      </c>
      <c r="K135" s="166">
        <f>'End_Ergebnisse Anwendung'!J8</f>
        <v>2029</v>
      </c>
      <c r="L135" s="210"/>
      <c r="IV135" s="4"/>
    </row>
    <row r="136" spans="3:256" s="1" customFormat="1" x14ac:dyDescent="0.25">
      <c r="C136" s="209"/>
      <c r="D136" s="402"/>
      <c r="E136" s="402"/>
      <c r="F136" s="402"/>
      <c r="G136" s="176">
        <f>'End_Ergebnisse Anwendung'!F21</f>
        <v>0</v>
      </c>
      <c r="H136" s="176">
        <f>'End_Ergebnisse Anwendung'!G21</f>
        <v>0</v>
      </c>
      <c r="I136" s="176">
        <f>'End_Ergebnisse Anwendung'!H21</f>
        <v>0</v>
      </c>
      <c r="J136" s="176">
        <f>'End_Ergebnisse Anwendung'!I21</f>
        <v>0</v>
      </c>
      <c r="K136" s="176">
        <f>'End_Ergebnisse Anwendung'!J21</f>
        <v>0</v>
      </c>
      <c r="L136" s="210"/>
      <c r="IV136" s="4"/>
    </row>
    <row r="137" spans="3:256" s="1" customFormat="1" x14ac:dyDescent="0.25">
      <c r="C137" s="209"/>
      <c r="D137" s="18"/>
      <c r="E137" s="18" t="s">
        <v>374</v>
      </c>
      <c r="F137" s="18"/>
      <c r="G137" s="176">
        <f>'End_Ergebnisse Anwendung'!F22</f>
        <v>0</v>
      </c>
      <c r="H137" s="176">
        <f>'End_Ergebnisse Anwendung'!G22</f>
        <v>0</v>
      </c>
      <c r="I137" s="176">
        <f>'End_Ergebnisse Anwendung'!H22</f>
        <v>0</v>
      </c>
      <c r="J137" s="176">
        <f>'End_Ergebnisse Anwendung'!I22</f>
        <v>0</v>
      </c>
      <c r="K137" s="176">
        <f>'End_Ergebnisse Anwendung'!J22</f>
        <v>0</v>
      </c>
      <c r="L137" s="210"/>
      <c r="IV137" s="4"/>
    </row>
    <row r="138" spans="3:256" s="1" customFormat="1" ht="13" x14ac:dyDescent="0.3">
      <c r="C138" s="209"/>
      <c r="D138" s="18"/>
      <c r="E138" s="18" t="s">
        <v>375</v>
      </c>
      <c r="F138" s="18"/>
      <c r="G138" s="178">
        <f>'End_Ergebnisse Anwendung'!F23</f>
        <v>0</v>
      </c>
      <c r="H138" s="178">
        <f>'End_Ergebnisse Anwendung'!G23</f>
        <v>0</v>
      </c>
      <c r="I138" s="178">
        <f>'End_Ergebnisse Anwendung'!H23</f>
        <v>0</v>
      </c>
      <c r="J138" s="178">
        <f>'End_Ergebnisse Anwendung'!I23</f>
        <v>0</v>
      </c>
      <c r="K138" s="178">
        <f>'End_Ergebnisse Anwendung'!J23</f>
        <v>0</v>
      </c>
      <c r="L138" s="210"/>
      <c r="IV138" s="4"/>
    </row>
    <row r="139" spans="3:256" s="1" customFormat="1" ht="13" x14ac:dyDescent="0.3">
      <c r="C139" s="209"/>
      <c r="D139" s="18"/>
      <c r="E139" s="18" t="s">
        <v>376</v>
      </c>
      <c r="F139" s="18"/>
      <c r="G139" s="178">
        <f>'End_Ergebnisse Anwendung'!F24</f>
        <v>0</v>
      </c>
      <c r="H139" s="178">
        <f>'End_Ergebnisse Anwendung'!G24</f>
        <v>0</v>
      </c>
      <c r="I139" s="178">
        <f>'End_Ergebnisse Anwendung'!H24</f>
        <v>0</v>
      </c>
      <c r="J139" s="178">
        <f>'End_Ergebnisse Anwendung'!I24</f>
        <v>0</v>
      </c>
      <c r="K139" s="178">
        <f>'End_Ergebnisse Anwendung'!J24</f>
        <v>0</v>
      </c>
      <c r="L139" s="210"/>
      <c r="IV139" s="4"/>
    </row>
    <row r="140" spans="3:256" s="1" customFormat="1" ht="13" x14ac:dyDescent="0.3">
      <c r="C140" s="209"/>
      <c r="D140" s="18"/>
      <c r="E140" s="18" t="s">
        <v>403</v>
      </c>
      <c r="F140" s="18"/>
      <c r="G140" s="178">
        <f>G139</f>
        <v>0</v>
      </c>
      <c r="H140" s="178">
        <f>G140+H139</f>
        <v>0</v>
      </c>
      <c r="I140" s="178">
        <f>H140+I139</f>
        <v>0</v>
      </c>
      <c r="J140" s="178">
        <f>I140+J139</f>
        <v>0</v>
      </c>
      <c r="K140" s="178">
        <f>J140+K139</f>
        <v>0</v>
      </c>
      <c r="L140" s="210"/>
      <c r="IV140" s="4"/>
    </row>
    <row r="141" spans="3:256" s="1" customFormat="1" x14ac:dyDescent="0.25">
      <c r="C141" s="209"/>
      <c r="D141" s="402" t="s">
        <v>447</v>
      </c>
      <c r="E141" s="402"/>
      <c r="F141" s="402"/>
      <c r="G141" s="18"/>
      <c r="H141" s="18"/>
      <c r="I141" s="18"/>
      <c r="J141" s="18"/>
      <c r="K141" s="18"/>
      <c r="L141" s="210"/>
      <c r="IV141" s="4"/>
    </row>
    <row r="142" spans="3:256" s="1" customFormat="1" ht="13" x14ac:dyDescent="0.3">
      <c r="C142" s="209"/>
      <c r="D142" s="402"/>
      <c r="E142" s="402"/>
      <c r="F142" s="402"/>
      <c r="G142" s="166">
        <f>'End_Ergebnisse Anwendung'!K8</f>
        <v>2030</v>
      </c>
      <c r="H142" s="166">
        <f>'End_Ergebnisse Anwendung'!L8</f>
        <v>2031</v>
      </c>
      <c r="I142" s="166">
        <f>'End_Ergebnisse Anwendung'!M8</f>
        <v>2032</v>
      </c>
      <c r="J142" s="166">
        <f>'End_Ergebnisse Anwendung'!N8</f>
        <v>2033</v>
      </c>
      <c r="K142" s="166">
        <f>'End_Ergebnisse Anwendung'!O8</f>
        <v>2034</v>
      </c>
      <c r="L142" s="210"/>
      <c r="IV142" s="4"/>
    </row>
    <row r="143" spans="3:256" s="1" customFormat="1" x14ac:dyDescent="0.25">
      <c r="C143" s="209"/>
      <c r="D143" s="402"/>
      <c r="E143" s="402"/>
      <c r="F143" s="402"/>
      <c r="G143" s="176">
        <f>'End_Ergebnisse Anwendung'!K21</f>
        <v>0</v>
      </c>
      <c r="H143" s="176">
        <f>'End_Ergebnisse Anwendung'!L21</f>
        <v>0</v>
      </c>
      <c r="I143" s="176">
        <f>'End_Ergebnisse Anwendung'!M21</f>
        <v>0</v>
      </c>
      <c r="J143" s="176">
        <f>'End_Ergebnisse Anwendung'!N21</f>
        <v>0</v>
      </c>
      <c r="K143" s="176">
        <f>'End_Ergebnisse Anwendung'!O21</f>
        <v>0</v>
      </c>
      <c r="L143" s="210"/>
      <c r="IV143" s="4"/>
    </row>
    <row r="144" spans="3:256" s="1" customFormat="1" x14ac:dyDescent="0.25">
      <c r="C144" s="209"/>
      <c r="D144" s="18"/>
      <c r="E144" s="18" t="s">
        <v>374</v>
      </c>
      <c r="F144" s="18"/>
      <c r="G144" s="176">
        <f>'End_Ergebnisse Anwendung'!K22</f>
        <v>0</v>
      </c>
      <c r="H144" s="176">
        <f>'End_Ergebnisse Anwendung'!L22</f>
        <v>0</v>
      </c>
      <c r="I144" s="176">
        <f>'End_Ergebnisse Anwendung'!M22</f>
        <v>0</v>
      </c>
      <c r="J144" s="176">
        <f>'End_Ergebnisse Anwendung'!N22</f>
        <v>0</v>
      </c>
      <c r="K144" s="176">
        <f>'End_Ergebnisse Anwendung'!O22</f>
        <v>0</v>
      </c>
      <c r="L144" s="210"/>
      <c r="IV144" s="4"/>
    </row>
    <row r="145" spans="3:12" ht="13" x14ac:dyDescent="0.3">
      <c r="C145" s="209"/>
      <c r="D145" s="18"/>
      <c r="E145" s="18" t="s">
        <v>375</v>
      </c>
      <c r="F145" s="18"/>
      <c r="G145" s="178">
        <f>'End_Ergebnisse Anwendung'!K23</f>
        <v>0</v>
      </c>
      <c r="H145" s="178">
        <f>'End_Ergebnisse Anwendung'!L23</f>
        <v>0</v>
      </c>
      <c r="I145" s="178">
        <f>'End_Ergebnisse Anwendung'!M23</f>
        <v>0</v>
      </c>
      <c r="J145" s="178">
        <f>'End_Ergebnisse Anwendung'!N23</f>
        <v>0</v>
      </c>
      <c r="K145" s="178">
        <f>'End_Ergebnisse Anwendung'!O23</f>
        <v>0</v>
      </c>
      <c r="L145" s="210"/>
    </row>
    <row r="146" spans="3:12" ht="13" x14ac:dyDescent="0.3">
      <c r="C146" s="209"/>
      <c r="D146" s="18"/>
      <c r="E146" s="18" t="s">
        <v>376</v>
      </c>
      <c r="F146" s="18"/>
      <c r="G146" s="178">
        <f>'End_Ergebnisse Anwendung'!K24</f>
        <v>0</v>
      </c>
      <c r="H146" s="178">
        <f>'End_Ergebnisse Anwendung'!L24</f>
        <v>0</v>
      </c>
      <c r="I146" s="178">
        <f>'End_Ergebnisse Anwendung'!M24</f>
        <v>0</v>
      </c>
      <c r="J146" s="178">
        <f>'End_Ergebnisse Anwendung'!N24</f>
        <v>0</v>
      </c>
      <c r="K146" s="178">
        <f>'End_Ergebnisse Anwendung'!O24</f>
        <v>0</v>
      </c>
      <c r="L146" s="210"/>
    </row>
    <row r="147" spans="3:12" ht="13" x14ac:dyDescent="0.3">
      <c r="C147" s="209"/>
      <c r="D147" s="18"/>
      <c r="E147" s="18" t="s">
        <v>403</v>
      </c>
      <c r="F147" s="18"/>
      <c r="G147" s="178">
        <f>G146+K140</f>
        <v>0</v>
      </c>
      <c r="H147" s="178">
        <f>G147+H146</f>
        <v>0</v>
      </c>
      <c r="I147" s="178">
        <f>H147+I146</f>
        <v>0</v>
      </c>
      <c r="J147" s="178">
        <f>I147+J146</f>
        <v>0</v>
      </c>
      <c r="K147" s="178">
        <f>J147+K146</f>
        <v>0</v>
      </c>
      <c r="L147" s="210"/>
    </row>
    <row r="148" spans="3:12" ht="12.75" customHeight="1" x14ac:dyDescent="0.25">
      <c r="C148" s="209"/>
      <c r="D148" s="402" t="s">
        <v>447</v>
      </c>
      <c r="E148" s="402"/>
      <c r="F148" s="402"/>
      <c r="G148" s="18"/>
      <c r="H148" s="18"/>
      <c r="I148" s="18"/>
      <c r="J148" s="18"/>
      <c r="K148" s="18"/>
      <c r="L148" s="210"/>
    </row>
    <row r="149" spans="3:12" ht="13" x14ac:dyDescent="0.3">
      <c r="C149" s="209"/>
      <c r="D149" s="402"/>
      <c r="E149" s="402"/>
      <c r="F149" s="402"/>
      <c r="G149" s="166">
        <f>'End_Ergebnisse Anwendung'!P8</f>
        <v>2035</v>
      </c>
      <c r="H149" s="166">
        <f>'End_Ergebnisse Anwendung'!Q8</f>
        <v>2036</v>
      </c>
      <c r="I149" s="166">
        <f>'End_Ergebnisse Anwendung'!R8</f>
        <v>2037</v>
      </c>
      <c r="J149" s="166">
        <f>'End_Ergebnisse Anwendung'!S8</f>
        <v>2038</v>
      </c>
      <c r="K149" s="166">
        <f>'End_Ergebnisse Anwendung'!T8</f>
        <v>2039</v>
      </c>
      <c r="L149" s="210"/>
    </row>
    <row r="150" spans="3:12" x14ac:dyDescent="0.25">
      <c r="C150" s="209"/>
      <c r="D150" s="402"/>
      <c r="E150" s="402"/>
      <c r="F150" s="402"/>
      <c r="G150" s="176">
        <f>'End_Ergebnisse Anwendung'!P21</f>
        <v>0</v>
      </c>
      <c r="H150" s="176">
        <f>'End_Ergebnisse Anwendung'!Q21</f>
        <v>0</v>
      </c>
      <c r="I150" s="176">
        <f>'End_Ergebnisse Anwendung'!R21</f>
        <v>0</v>
      </c>
      <c r="J150" s="176">
        <f>'End_Ergebnisse Anwendung'!S21</f>
        <v>0</v>
      </c>
      <c r="K150" s="176">
        <f>'End_Ergebnisse Anwendung'!T21</f>
        <v>0</v>
      </c>
      <c r="L150" s="210"/>
    </row>
    <row r="151" spans="3:12" x14ac:dyDescent="0.25">
      <c r="C151" s="209"/>
      <c r="D151" s="18"/>
      <c r="E151" s="18" t="s">
        <v>374</v>
      </c>
      <c r="F151" s="18"/>
      <c r="G151" s="176">
        <f>'End_Ergebnisse Anwendung'!P22</f>
        <v>0</v>
      </c>
      <c r="H151" s="176">
        <f>'End_Ergebnisse Anwendung'!Q22</f>
        <v>0</v>
      </c>
      <c r="I151" s="176">
        <f>'End_Ergebnisse Anwendung'!R22</f>
        <v>0</v>
      </c>
      <c r="J151" s="176">
        <f>'End_Ergebnisse Anwendung'!S22</f>
        <v>0</v>
      </c>
      <c r="K151" s="176">
        <f>'End_Ergebnisse Anwendung'!T22</f>
        <v>0</v>
      </c>
      <c r="L151" s="210"/>
    </row>
    <row r="152" spans="3:12" ht="13" x14ac:dyDescent="0.3">
      <c r="C152" s="209"/>
      <c r="D152" s="18"/>
      <c r="E152" s="18" t="s">
        <v>375</v>
      </c>
      <c r="F152" s="18"/>
      <c r="G152" s="178">
        <f>'End_Ergebnisse Anwendung'!P23</f>
        <v>0</v>
      </c>
      <c r="H152" s="178">
        <f>'End_Ergebnisse Anwendung'!Q23</f>
        <v>0</v>
      </c>
      <c r="I152" s="178">
        <f>'End_Ergebnisse Anwendung'!R23</f>
        <v>0</v>
      </c>
      <c r="J152" s="178">
        <f>'End_Ergebnisse Anwendung'!S23</f>
        <v>0</v>
      </c>
      <c r="K152" s="178">
        <f>'End_Ergebnisse Anwendung'!T23</f>
        <v>0</v>
      </c>
      <c r="L152" s="210"/>
    </row>
    <row r="153" spans="3:12" ht="13" x14ac:dyDescent="0.3">
      <c r="C153" s="209"/>
      <c r="D153" s="18"/>
      <c r="E153" s="18" t="s">
        <v>376</v>
      </c>
      <c r="F153" s="18"/>
      <c r="G153" s="178">
        <f>'End_Ergebnisse Anwendung'!P24</f>
        <v>0</v>
      </c>
      <c r="H153" s="178">
        <f>'End_Ergebnisse Anwendung'!Q24</f>
        <v>0</v>
      </c>
      <c r="I153" s="178">
        <f>'End_Ergebnisse Anwendung'!R24</f>
        <v>0</v>
      </c>
      <c r="J153" s="178">
        <f>'End_Ergebnisse Anwendung'!S24</f>
        <v>0</v>
      </c>
      <c r="K153" s="178">
        <f>'End_Ergebnisse Anwendung'!T24</f>
        <v>0</v>
      </c>
      <c r="L153" s="210"/>
    </row>
    <row r="154" spans="3:12" ht="13" x14ac:dyDescent="0.3">
      <c r="C154" s="209"/>
      <c r="D154" s="18"/>
      <c r="E154" s="18" t="s">
        <v>403</v>
      </c>
      <c r="F154" s="18"/>
      <c r="G154" s="178">
        <f>G153+K147</f>
        <v>0</v>
      </c>
      <c r="H154" s="178">
        <f>G154+H153</f>
        <v>0</v>
      </c>
      <c r="I154" s="178">
        <f>H154+I153</f>
        <v>0</v>
      </c>
      <c r="J154" s="178">
        <f>I154+J153</f>
        <v>0</v>
      </c>
      <c r="K154" s="178">
        <f>J154+K153</f>
        <v>0</v>
      </c>
      <c r="L154" s="210"/>
    </row>
    <row r="155" spans="3:12" x14ac:dyDescent="0.25">
      <c r="C155" s="209"/>
      <c r="D155" s="402" t="s">
        <v>447</v>
      </c>
      <c r="E155" s="402"/>
      <c r="F155" s="402"/>
      <c r="G155" s="18"/>
      <c r="H155" s="18"/>
      <c r="I155" s="18"/>
      <c r="J155" s="18"/>
      <c r="K155" s="18"/>
      <c r="L155" s="210"/>
    </row>
    <row r="156" spans="3:12" ht="13" x14ac:dyDescent="0.3">
      <c r="C156" s="209"/>
      <c r="D156" s="402"/>
      <c r="E156" s="402"/>
      <c r="F156" s="402"/>
      <c r="G156" s="166">
        <f>'End_Ergebnisse Anwendung'!U8</f>
        <v>2040</v>
      </c>
      <c r="H156" s="166">
        <f>'End_Ergebnisse Anwendung'!V8</f>
        <v>2041</v>
      </c>
      <c r="I156" s="166">
        <f>'End_Ergebnisse Anwendung'!W8</f>
        <v>2042</v>
      </c>
      <c r="J156" s="166">
        <f>'End_Ergebnisse Anwendung'!X8</f>
        <v>2043</v>
      </c>
      <c r="K156" s="166">
        <f>'End_Ergebnisse Anwendung'!Y8</f>
        <v>2044</v>
      </c>
      <c r="L156" s="210"/>
    </row>
    <row r="157" spans="3:12" x14ac:dyDescent="0.25">
      <c r="C157" s="209"/>
      <c r="D157" s="402"/>
      <c r="E157" s="402"/>
      <c r="F157" s="402"/>
      <c r="G157" s="176">
        <f>'End_Ergebnisse Anwendung'!U21</f>
        <v>0</v>
      </c>
      <c r="H157" s="176">
        <f>'End_Ergebnisse Anwendung'!V21</f>
        <v>0</v>
      </c>
      <c r="I157" s="176">
        <f>'End_Ergebnisse Anwendung'!W21</f>
        <v>0</v>
      </c>
      <c r="J157" s="176">
        <f>'End_Ergebnisse Anwendung'!X21</f>
        <v>0</v>
      </c>
      <c r="K157" s="176">
        <f>'End_Ergebnisse Anwendung'!Y21</f>
        <v>0</v>
      </c>
      <c r="L157" s="210"/>
    </row>
    <row r="158" spans="3:12" x14ac:dyDescent="0.25">
      <c r="C158" s="209"/>
      <c r="D158" s="18"/>
      <c r="E158" s="18" t="s">
        <v>374</v>
      </c>
      <c r="F158" s="18"/>
      <c r="G158" s="176">
        <f>'End_Ergebnisse Anwendung'!U22</f>
        <v>0</v>
      </c>
      <c r="H158" s="176">
        <f>'End_Ergebnisse Anwendung'!V22</f>
        <v>0</v>
      </c>
      <c r="I158" s="176">
        <f>'End_Ergebnisse Anwendung'!W22</f>
        <v>0</v>
      </c>
      <c r="J158" s="176">
        <f>'End_Ergebnisse Anwendung'!X22</f>
        <v>0</v>
      </c>
      <c r="K158" s="176">
        <f>'End_Ergebnisse Anwendung'!Y22</f>
        <v>0</v>
      </c>
      <c r="L158" s="210"/>
    </row>
    <row r="159" spans="3:12" ht="13" x14ac:dyDescent="0.3">
      <c r="C159" s="209"/>
      <c r="D159" s="18"/>
      <c r="E159" s="18" t="s">
        <v>375</v>
      </c>
      <c r="F159" s="18"/>
      <c r="G159" s="178">
        <f>'End_Ergebnisse Anwendung'!U23</f>
        <v>0</v>
      </c>
      <c r="H159" s="178">
        <f>'End_Ergebnisse Anwendung'!V23</f>
        <v>0</v>
      </c>
      <c r="I159" s="178">
        <f>'End_Ergebnisse Anwendung'!W23</f>
        <v>0</v>
      </c>
      <c r="J159" s="178">
        <f>'End_Ergebnisse Anwendung'!X23</f>
        <v>0</v>
      </c>
      <c r="K159" s="178">
        <f>'End_Ergebnisse Anwendung'!Y23</f>
        <v>0</v>
      </c>
      <c r="L159" s="210"/>
    </row>
    <row r="160" spans="3:12" ht="13" x14ac:dyDescent="0.3">
      <c r="C160" s="209"/>
      <c r="D160" s="18"/>
      <c r="E160" s="18" t="s">
        <v>376</v>
      </c>
      <c r="F160" s="18"/>
      <c r="G160" s="178">
        <f>'End_Ergebnisse Anwendung'!U24</f>
        <v>0</v>
      </c>
      <c r="H160" s="178">
        <f>'End_Ergebnisse Anwendung'!V24</f>
        <v>0</v>
      </c>
      <c r="I160" s="178">
        <f>'End_Ergebnisse Anwendung'!W24</f>
        <v>0</v>
      </c>
      <c r="J160" s="178">
        <f>'End_Ergebnisse Anwendung'!X24</f>
        <v>0</v>
      </c>
      <c r="K160" s="178">
        <f>'End_Ergebnisse Anwendung'!Y24</f>
        <v>0</v>
      </c>
      <c r="L160" s="210"/>
    </row>
    <row r="161" spans="3:12" ht="13" x14ac:dyDescent="0.3">
      <c r="C161" s="209"/>
      <c r="D161" s="18"/>
      <c r="E161" s="18" t="s">
        <v>403</v>
      </c>
      <c r="F161" s="18"/>
      <c r="G161" s="178">
        <f>G160+K154</f>
        <v>0</v>
      </c>
      <c r="H161" s="178">
        <f>G161+H160</f>
        <v>0</v>
      </c>
      <c r="I161" s="178">
        <f>H161+I160</f>
        <v>0</v>
      </c>
      <c r="J161" s="178">
        <f>I161+J160</f>
        <v>0</v>
      </c>
      <c r="K161" s="178">
        <f>J161+K160</f>
        <v>0</v>
      </c>
      <c r="L161" s="210"/>
    </row>
    <row r="162" spans="3:12" x14ac:dyDescent="0.25">
      <c r="C162" s="209"/>
      <c r="D162" s="402" t="s">
        <v>447</v>
      </c>
      <c r="E162" s="402"/>
      <c r="F162" s="402"/>
      <c r="G162" s="18"/>
      <c r="H162" s="18"/>
      <c r="I162" s="18"/>
      <c r="J162" s="18"/>
      <c r="K162" s="18"/>
      <c r="L162" s="210"/>
    </row>
    <row r="163" spans="3:12" ht="13" x14ac:dyDescent="0.3">
      <c r="C163" s="209"/>
      <c r="D163" s="402"/>
      <c r="E163" s="402"/>
      <c r="F163" s="402"/>
      <c r="G163" s="166">
        <f>'End_Ergebnisse Anwendung'!Z8</f>
        <v>2045</v>
      </c>
      <c r="H163" s="166">
        <f>'End_Ergebnisse Anwendung'!AA8</f>
        <v>2046</v>
      </c>
      <c r="I163" s="166">
        <f>'End_Ergebnisse Anwendung'!AB8</f>
        <v>2047</v>
      </c>
      <c r="J163" s="166">
        <f>'End_Ergebnisse Anwendung'!AC8</f>
        <v>2048</v>
      </c>
      <c r="K163" s="166">
        <f>'End_Ergebnisse Anwendung'!AD8</f>
        <v>2049</v>
      </c>
      <c r="L163" s="210"/>
    </row>
    <row r="164" spans="3:12" x14ac:dyDescent="0.25">
      <c r="C164" s="209"/>
      <c r="D164" s="402"/>
      <c r="E164" s="402"/>
      <c r="F164" s="402"/>
      <c r="G164" s="176">
        <f>'End_Ergebnisse Anwendung'!Z21</f>
        <v>0</v>
      </c>
      <c r="H164" s="176">
        <f>'End_Ergebnisse Anwendung'!AA21</f>
        <v>0</v>
      </c>
      <c r="I164" s="176">
        <f>'End_Ergebnisse Anwendung'!AB21</f>
        <v>0</v>
      </c>
      <c r="J164" s="176">
        <f>'End_Ergebnisse Anwendung'!AC21</f>
        <v>0</v>
      </c>
      <c r="K164" s="176">
        <f>'End_Ergebnisse Anwendung'!AD21</f>
        <v>0</v>
      </c>
      <c r="L164" s="210"/>
    </row>
    <row r="165" spans="3:12" x14ac:dyDescent="0.25">
      <c r="C165" s="209"/>
      <c r="D165" s="18"/>
      <c r="E165" s="18" t="s">
        <v>374</v>
      </c>
      <c r="F165" s="18"/>
      <c r="G165" s="176">
        <f>'End_Ergebnisse Anwendung'!Z22</f>
        <v>0</v>
      </c>
      <c r="H165" s="176">
        <f>'End_Ergebnisse Anwendung'!AA22</f>
        <v>0</v>
      </c>
      <c r="I165" s="176">
        <f>'End_Ergebnisse Anwendung'!AB22</f>
        <v>0</v>
      </c>
      <c r="J165" s="176">
        <f>'End_Ergebnisse Anwendung'!AC22</f>
        <v>0</v>
      </c>
      <c r="K165" s="176">
        <f>'End_Ergebnisse Anwendung'!AD22</f>
        <v>0</v>
      </c>
      <c r="L165" s="210"/>
    </row>
    <row r="166" spans="3:12" ht="13" x14ac:dyDescent="0.3">
      <c r="C166" s="209"/>
      <c r="D166" s="18"/>
      <c r="E166" s="18" t="s">
        <v>375</v>
      </c>
      <c r="F166" s="18"/>
      <c r="G166" s="178">
        <f>'End_Ergebnisse Anwendung'!Z23</f>
        <v>0</v>
      </c>
      <c r="H166" s="178">
        <f>'End_Ergebnisse Anwendung'!AA23</f>
        <v>0</v>
      </c>
      <c r="I166" s="178">
        <f>'End_Ergebnisse Anwendung'!AB23</f>
        <v>0</v>
      </c>
      <c r="J166" s="178">
        <f>'End_Ergebnisse Anwendung'!AC23</f>
        <v>0</v>
      </c>
      <c r="K166" s="178">
        <f>'End_Ergebnisse Anwendung'!AD23</f>
        <v>0</v>
      </c>
      <c r="L166" s="210"/>
    </row>
    <row r="167" spans="3:12" ht="13" x14ac:dyDescent="0.3">
      <c r="C167" s="209"/>
      <c r="D167" s="18"/>
      <c r="E167" s="18" t="s">
        <v>376</v>
      </c>
      <c r="F167" s="18"/>
      <c r="G167" s="178">
        <f>'End_Ergebnisse Anwendung'!Z24</f>
        <v>0</v>
      </c>
      <c r="H167" s="178">
        <f>'End_Ergebnisse Anwendung'!AA24</f>
        <v>0</v>
      </c>
      <c r="I167" s="178">
        <f>'End_Ergebnisse Anwendung'!AB24</f>
        <v>0</v>
      </c>
      <c r="J167" s="178">
        <f>'End_Ergebnisse Anwendung'!AC24</f>
        <v>0</v>
      </c>
      <c r="K167" s="178">
        <f>'End_Ergebnisse Anwendung'!AD24</f>
        <v>0</v>
      </c>
      <c r="L167" s="210"/>
    </row>
    <row r="168" spans="3:12" ht="13" x14ac:dyDescent="0.3">
      <c r="C168" s="209"/>
      <c r="D168" s="18"/>
      <c r="E168" s="18" t="s">
        <v>403</v>
      </c>
      <c r="F168" s="18"/>
      <c r="G168" s="178">
        <f>G167+K161</f>
        <v>0</v>
      </c>
      <c r="H168" s="178">
        <f>G168+H167</f>
        <v>0</v>
      </c>
      <c r="I168" s="178">
        <f>H168+I167</f>
        <v>0</v>
      </c>
      <c r="J168" s="178">
        <f>I168+J167</f>
        <v>0</v>
      </c>
      <c r="K168" s="178">
        <f>J168+K167</f>
        <v>0</v>
      </c>
      <c r="L168" s="210"/>
    </row>
    <row r="169" spans="3:12" ht="13" thickBot="1" x14ac:dyDescent="0.3">
      <c r="C169" s="211"/>
      <c r="D169" s="212"/>
      <c r="E169" s="212"/>
      <c r="F169" s="212"/>
      <c r="G169" s="212"/>
      <c r="H169" s="212"/>
      <c r="I169" s="212"/>
      <c r="J169" s="212"/>
      <c r="K169" s="212"/>
      <c r="L169" s="213"/>
    </row>
    <row r="170" spans="3:12" ht="13.5" thickTop="1" x14ac:dyDescent="0.3">
      <c r="D170" s="267"/>
      <c r="E170" s="268"/>
      <c r="F170" s="268"/>
      <c r="G170" s="268"/>
      <c r="H170" s="268"/>
      <c r="I170" s="268"/>
      <c r="J170" s="268"/>
    </row>
    <row r="249" spans="17:17" x14ac:dyDescent="0.25">
      <c r="Q249" s="3"/>
    </row>
    <row r="250" spans="17:17" x14ac:dyDescent="0.25">
      <c r="Q250" s="3"/>
    </row>
    <row r="251" spans="17:17" x14ac:dyDescent="0.25">
      <c r="Q251" s="3"/>
    </row>
  </sheetData>
  <sheetProtection selectLockedCells="1"/>
  <mergeCells count="19">
    <mergeCell ref="F5:L5"/>
    <mergeCell ref="D49:F52"/>
    <mergeCell ref="D18:G18"/>
    <mergeCell ref="D37:F38"/>
    <mergeCell ref="D40:F41"/>
    <mergeCell ref="D43:F43"/>
    <mergeCell ref="D46:F47"/>
    <mergeCell ref="D162:F164"/>
    <mergeCell ref="D93:F94"/>
    <mergeCell ref="D98:F99"/>
    <mergeCell ref="D101:F102"/>
    <mergeCell ref="D104:F105"/>
    <mergeCell ref="D112:F113"/>
    <mergeCell ref="D129:F129"/>
    <mergeCell ref="D131:F131"/>
    <mergeCell ref="D134:F136"/>
    <mergeCell ref="D141:F143"/>
    <mergeCell ref="D148:F150"/>
    <mergeCell ref="D155:F157"/>
  </mergeCells>
  <conditionalFormatting sqref="G136:K137 G143:K144 G150:K151 G157:K158 G164:K165">
    <cfRule type="cellIs" dxfId="5" priority="1" stopIfTrue="1" operator="greaterThan">
      <formula>0</formula>
    </cfRule>
  </conditionalFormatting>
  <pageMargins left="0.19685039370078741" right="0.19685039370078741" top="0.27559055118110237" bottom="0.15748031496062992" header="0.15748031496062992" footer="0.15748031496062992"/>
  <pageSetup paperSize="9" scale="66" fitToWidth="0" fitToHeight="0" orientation="portrait" r:id="rId1"/>
  <headerFooter alignWithMargins="0">
    <oddFooter>&amp;L&amp;F&amp;A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FF00"/>
  </sheetPr>
  <dimension ref="A4:J67"/>
  <sheetViews>
    <sheetView tabSelected="1" zoomScale="80" zoomScaleNormal="85" workbookViewId="0">
      <pane ySplit="5" topLeftCell="A6" activePane="bottomLeft" state="frozen"/>
      <selection activeCell="F33" sqref="F33"/>
      <selection pane="bottomLeft" activeCell="G62" sqref="G62"/>
    </sheetView>
  </sheetViews>
  <sheetFormatPr baseColWidth="10" defaultColWidth="11.453125" defaultRowHeight="12.5" x14ac:dyDescent="0.25"/>
  <cols>
    <col min="1" max="1" width="9.453125" style="1" customWidth="1"/>
    <col min="2" max="2" width="1.7265625" style="1" customWidth="1"/>
    <col min="3" max="3" width="5.7265625" style="1" customWidth="1"/>
    <col min="4" max="4" width="46.81640625" style="1" customWidth="1"/>
    <col min="5" max="5" width="7.81640625" style="1" customWidth="1"/>
    <col min="6" max="6" width="5.54296875" style="1" customWidth="1"/>
    <col min="7" max="9" width="11.453125" style="1"/>
    <col min="10" max="10" width="29.453125" style="1" customWidth="1"/>
    <col min="11" max="16384" width="11.453125" style="1"/>
  </cols>
  <sheetData>
    <row r="4" spans="1:10" ht="20.25" customHeight="1" x14ac:dyDescent="0.4">
      <c r="A4" s="353" t="s">
        <v>549</v>
      </c>
      <c r="D4" s="11" t="s">
        <v>1</v>
      </c>
      <c r="J4" s="365"/>
    </row>
    <row r="5" spans="1:10" ht="6.75" customHeight="1" x14ac:dyDescent="0.25"/>
    <row r="6" spans="1:10" x14ac:dyDescent="0.25">
      <c r="A6" s="3"/>
    </row>
    <row r="7" spans="1:10" ht="13.5" thickBot="1" x14ac:dyDescent="0.35">
      <c r="C7" s="5" t="s">
        <v>2</v>
      </c>
      <c r="D7" s="6"/>
      <c r="E7" s="6"/>
      <c r="F7" s="6"/>
      <c r="G7" s="6"/>
      <c r="H7" s="6"/>
      <c r="I7" s="6"/>
      <c r="J7" s="6"/>
    </row>
    <row r="8" spans="1:10" ht="13.5" thickBot="1" x14ac:dyDescent="0.35">
      <c r="E8" s="12" t="s">
        <v>3</v>
      </c>
    </row>
    <row r="9" spans="1:10" ht="13" thickBot="1" x14ac:dyDescent="0.3">
      <c r="C9" s="378" t="s">
        <v>4</v>
      </c>
      <c r="D9" s="1" t="s">
        <v>5</v>
      </c>
      <c r="E9" s="380"/>
      <c r="F9" s="381"/>
      <c r="G9" s="381"/>
      <c r="H9" s="381"/>
      <c r="I9" s="381"/>
      <c r="J9" s="382"/>
    </row>
    <row r="10" spans="1:10" ht="4.5" customHeight="1" thickBot="1" x14ac:dyDescent="0.3">
      <c r="C10" s="379"/>
    </row>
    <row r="11" spans="1:10" ht="13" thickBot="1" x14ac:dyDescent="0.3">
      <c r="C11" s="379"/>
      <c r="D11" s="1" t="s">
        <v>6</v>
      </c>
      <c r="E11" s="13">
        <v>2025</v>
      </c>
      <c r="G11" s="4"/>
    </row>
    <row r="12" spans="1:10" ht="4.5" customHeight="1" thickBot="1" x14ac:dyDescent="0.3">
      <c r="C12" s="379"/>
    </row>
    <row r="13" spans="1:10" ht="13" thickBot="1" x14ac:dyDescent="0.3">
      <c r="C13" s="379"/>
      <c r="D13" s="1" t="s">
        <v>7</v>
      </c>
      <c r="E13" s="14">
        <v>60</v>
      </c>
      <c r="G13" s="15" t="s">
        <v>8</v>
      </c>
    </row>
    <row r="14" spans="1:10" ht="13" thickBot="1" x14ac:dyDescent="0.3">
      <c r="C14" s="379"/>
      <c r="G14" s="15" t="s">
        <v>9</v>
      </c>
    </row>
    <row r="15" spans="1:10" ht="13.5" thickBot="1" x14ac:dyDescent="0.35">
      <c r="C15" s="379"/>
      <c r="D15" s="1" t="s">
        <v>10</v>
      </c>
      <c r="E15" s="14">
        <v>1000</v>
      </c>
      <c r="G15" s="12" t="s">
        <v>11</v>
      </c>
    </row>
    <row r="16" spans="1:10" ht="13" x14ac:dyDescent="0.3">
      <c r="C16" s="379"/>
      <c r="D16" s="12" t="s">
        <v>12</v>
      </c>
      <c r="E16" s="16"/>
    </row>
    <row r="17" spans="3:10" ht="4.5" customHeight="1" thickBot="1" x14ac:dyDescent="0.3">
      <c r="C17" s="379"/>
    </row>
    <row r="18" spans="3:10" ht="13" thickBot="1" x14ac:dyDescent="0.3">
      <c r="C18" s="379"/>
      <c r="D18" s="1" t="s">
        <v>13</v>
      </c>
      <c r="E18" s="17">
        <v>1000</v>
      </c>
    </row>
    <row r="19" spans="3:10" ht="4.5" customHeight="1" thickBot="1" x14ac:dyDescent="0.3">
      <c r="C19" s="379"/>
    </row>
    <row r="20" spans="3:10" ht="13" thickBot="1" x14ac:dyDescent="0.3">
      <c r="C20" s="379"/>
      <c r="D20" s="1" t="s">
        <v>14</v>
      </c>
      <c r="E20" s="17" t="s">
        <v>15</v>
      </c>
    </row>
    <row r="21" spans="3:10" ht="4.5" customHeight="1" x14ac:dyDescent="0.25">
      <c r="C21" s="379"/>
      <c r="E21" s="18"/>
    </row>
    <row r="22" spans="3:10" ht="13.5" thickBot="1" x14ac:dyDescent="0.35">
      <c r="C22" s="379"/>
      <c r="D22" s="1" t="s">
        <v>16</v>
      </c>
    </row>
    <row r="23" spans="3:10" ht="13" thickBot="1" x14ac:dyDescent="0.3">
      <c r="C23" s="379"/>
      <c r="D23" s="1" t="s">
        <v>17</v>
      </c>
      <c r="E23" s="17" t="s">
        <v>550</v>
      </c>
    </row>
    <row r="24" spans="3:10" ht="13" thickBot="1" x14ac:dyDescent="0.3">
      <c r="C24" s="379"/>
      <c r="D24" s="1" t="s">
        <v>18</v>
      </c>
      <c r="E24" s="17"/>
    </row>
    <row r="25" spans="3:10" ht="4.5" customHeight="1" x14ac:dyDescent="0.25"/>
    <row r="26" spans="3:10" ht="9.75" customHeight="1" x14ac:dyDescent="0.35">
      <c r="C26" s="19"/>
      <c r="D26" s="4"/>
    </row>
    <row r="27" spans="3:10" x14ac:dyDescent="0.25">
      <c r="G27" s="20" t="s">
        <v>19</v>
      </c>
    </row>
    <row r="28" spans="3:10" x14ac:dyDescent="0.25">
      <c r="C28" s="378" t="s">
        <v>20</v>
      </c>
      <c r="D28" s="1" t="s">
        <v>21</v>
      </c>
      <c r="E28" s="7">
        <f>Zins20</f>
        <v>3.8</v>
      </c>
      <c r="F28" s="7" t="s">
        <v>22</v>
      </c>
      <c r="G28" s="21" t="s">
        <v>517</v>
      </c>
      <c r="H28" s="7"/>
      <c r="I28" s="7"/>
      <c r="J28" s="7"/>
    </row>
    <row r="29" spans="3:10" ht="4.5" customHeight="1" x14ac:dyDescent="0.25">
      <c r="C29" s="379"/>
      <c r="F29" s="7"/>
      <c r="G29" s="21"/>
      <c r="H29" s="7"/>
      <c r="I29" s="7"/>
      <c r="J29" s="7"/>
    </row>
    <row r="30" spans="3:10" ht="13" x14ac:dyDescent="0.3">
      <c r="C30" s="379"/>
      <c r="D30" s="1" t="s">
        <v>23</v>
      </c>
      <c r="E30" s="367">
        <v>1178</v>
      </c>
      <c r="F30" s="1" t="s">
        <v>15</v>
      </c>
      <c r="G30" s="21" t="s">
        <v>551</v>
      </c>
    </row>
    <row r="31" spans="3:10" ht="4.5" customHeight="1" x14ac:dyDescent="0.25">
      <c r="C31" s="379"/>
      <c r="E31" s="7"/>
      <c r="G31" s="21"/>
    </row>
    <row r="32" spans="3:10" ht="13" x14ac:dyDescent="0.3">
      <c r="C32" s="379"/>
      <c r="D32" s="1" t="s">
        <v>536</v>
      </c>
      <c r="E32" s="367">
        <v>1178</v>
      </c>
      <c r="F32" s="1" t="s">
        <v>15</v>
      </c>
      <c r="G32" s="7" t="s">
        <v>24</v>
      </c>
    </row>
    <row r="33" spans="3:10" ht="4.5" customHeight="1" x14ac:dyDescent="0.25">
      <c r="C33" s="379"/>
      <c r="G33" s="7"/>
    </row>
    <row r="34" spans="3:10" ht="13" x14ac:dyDescent="0.3">
      <c r="C34" s="379"/>
      <c r="D34" s="7" t="s">
        <v>25</v>
      </c>
      <c r="E34" s="367">
        <v>7014</v>
      </c>
      <c r="F34" s="1" t="s">
        <v>15</v>
      </c>
      <c r="G34" s="21" t="s">
        <v>551</v>
      </c>
    </row>
    <row r="35" spans="3:10" ht="4.5" customHeight="1" x14ac:dyDescent="0.25">
      <c r="C35" s="379"/>
      <c r="D35" s="7"/>
      <c r="E35" s="7"/>
      <c r="G35" s="21"/>
    </row>
    <row r="36" spans="3:10" ht="13" x14ac:dyDescent="0.3">
      <c r="C36" s="379"/>
      <c r="D36" s="1" t="s">
        <v>536</v>
      </c>
      <c r="E36" s="367">
        <v>7014</v>
      </c>
      <c r="F36" s="1" t="s">
        <v>15</v>
      </c>
      <c r="G36" s="7" t="s">
        <v>24</v>
      </c>
    </row>
    <row r="37" spans="3:10" ht="4.5" customHeight="1" x14ac:dyDescent="0.25">
      <c r="C37" s="379"/>
      <c r="G37" s="7"/>
    </row>
    <row r="38" spans="3:10" x14ac:dyDescent="0.25">
      <c r="C38" s="379"/>
      <c r="D38" s="1" t="s">
        <v>26</v>
      </c>
      <c r="G38" s="4"/>
    </row>
    <row r="39" spans="3:10" x14ac:dyDescent="0.25">
      <c r="C39" s="379"/>
      <c r="D39" s="1" t="s">
        <v>27</v>
      </c>
      <c r="E39" s="353">
        <v>9.6</v>
      </c>
      <c r="F39" s="7"/>
      <c r="G39" s="7" t="s">
        <v>28</v>
      </c>
      <c r="H39" s="7"/>
      <c r="I39" s="7"/>
      <c r="J39" s="7"/>
    </row>
    <row r="40" spans="3:10" ht="4.5" customHeight="1" x14ac:dyDescent="0.25">
      <c r="C40" s="379"/>
      <c r="F40" s="7"/>
      <c r="G40" s="7"/>
      <c r="H40" s="7"/>
      <c r="I40" s="7"/>
      <c r="J40" s="7"/>
    </row>
    <row r="41" spans="3:10" x14ac:dyDescent="0.25">
      <c r="D41" s="1" t="s">
        <v>29</v>
      </c>
      <c r="G41" s="7"/>
    </row>
    <row r="42" spans="3:10" x14ac:dyDescent="0.25">
      <c r="D42" s="1" t="s">
        <v>27</v>
      </c>
      <c r="E42" s="352">
        <v>13.3</v>
      </c>
      <c r="F42" s="7"/>
      <c r="G42" s="7" t="s">
        <v>28</v>
      </c>
      <c r="H42" s="7"/>
      <c r="I42" s="7"/>
      <c r="J42" s="7"/>
    </row>
    <row r="43" spans="3:10" ht="4.5" customHeight="1" x14ac:dyDescent="0.25">
      <c r="E43" s="7"/>
      <c r="F43" s="7"/>
      <c r="G43" s="7"/>
      <c r="H43" s="7"/>
      <c r="I43" s="7"/>
      <c r="J43" s="7"/>
    </row>
    <row r="44" spans="3:10" x14ac:dyDescent="0.25">
      <c r="D44" s="21" t="s">
        <v>539</v>
      </c>
      <c r="E44" s="367">
        <v>73225</v>
      </c>
      <c r="F44" s="7"/>
      <c r="G44" s="21" t="s">
        <v>552</v>
      </c>
      <c r="H44" s="7"/>
      <c r="I44" s="7"/>
      <c r="J44" s="7"/>
    </row>
    <row r="45" spans="3:10" ht="4.5" customHeight="1" x14ac:dyDescent="0.25">
      <c r="D45" s="7"/>
      <c r="E45" s="7"/>
      <c r="F45" s="7"/>
      <c r="G45" s="7"/>
      <c r="H45" s="7"/>
      <c r="I45" s="7"/>
      <c r="J45" s="7"/>
    </row>
    <row r="46" spans="3:10" x14ac:dyDescent="0.25">
      <c r="D46" s="21" t="s">
        <v>540</v>
      </c>
      <c r="E46" s="367">
        <v>74052</v>
      </c>
      <c r="F46" s="7"/>
      <c r="G46" s="21" t="s">
        <v>552</v>
      </c>
      <c r="H46" s="7"/>
      <c r="I46" s="7"/>
      <c r="J46" s="7"/>
    </row>
    <row r="47" spans="3:10" ht="4.5" customHeight="1" x14ac:dyDescent="0.25">
      <c r="D47" s="7"/>
      <c r="E47" s="7"/>
      <c r="F47" s="7"/>
      <c r="G47" s="7"/>
      <c r="H47" s="7"/>
      <c r="I47" s="7"/>
      <c r="J47" s="7"/>
    </row>
    <row r="48" spans="3:10" x14ac:dyDescent="0.25">
      <c r="D48" s="1" t="s">
        <v>30</v>
      </c>
      <c r="E48" s="7"/>
      <c r="F48" s="7"/>
      <c r="G48" s="7"/>
      <c r="H48" s="7"/>
      <c r="I48" s="7"/>
      <c r="J48" s="7"/>
    </row>
    <row r="49" spans="4:10" x14ac:dyDescent="0.25">
      <c r="D49" s="1" t="s">
        <v>31</v>
      </c>
      <c r="E49" s="1">
        <v>1.4</v>
      </c>
      <c r="F49" s="7"/>
      <c r="G49" s="7" t="s">
        <v>32</v>
      </c>
      <c r="H49" s="7"/>
      <c r="I49" s="7"/>
      <c r="J49" s="7"/>
    </row>
    <row r="50" spans="4:10" x14ac:dyDescent="0.25">
      <c r="D50" s="7" t="s">
        <v>33</v>
      </c>
      <c r="E50" s="7">
        <v>1.1000000000000001</v>
      </c>
      <c r="F50" s="7"/>
      <c r="G50" s="7"/>
      <c r="H50" s="7"/>
      <c r="I50" s="7"/>
      <c r="J50" s="7"/>
    </row>
    <row r="51" spans="4:10" ht="4.5" customHeight="1" x14ac:dyDescent="0.25">
      <c r="D51" s="7"/>
      <c r="E51" s="7"/>
      <c r="F51" s="7"/>
      <c r="G51" s="7"/>
      <c r="H51" s="7"/>
      <c r="I51" s="7"/>
      <c r="J51" s="7"/>
    </row>
    <row r="52" spans="4:10" x14ac:dyDescent="0.25">
      <c r="D52" s="7" t="s">
        <v>34</v>
      </c>
      <c r="E52" s="7">
        <v>41.624000000000002</v>
      </c>
      <c r="F52" s="7" t="s">
        <v>22</v>
      </c>
      <c r="G52" s="21" t="s">
        <v>554</v>
      </c>
      <c r="H52" s="7"/>
      <c r="I52" s="7"/>
      <c r="J52" s="7"/>
    </row>
    <row r="53" spans="4:10" ht="4.5" customHeight="1" x14ac:dyDescent="0.25">
      <c r="D53" s="7"/>
      <c r="E53" s="7"/>
      <c r="F53" s="7"/>
      <c r="G53" s="7"/>
      <c r="H53" s="7"/>
      <c r="I53" s="7"/>
      <c r="J53" s="7"/>
    </row>
    <row r="54" spans="4:10" x14ac:dyDescent="0.25">
      <c r="D54" s="7" t="s">
        <v>36</v>
      </c>
      <c r="E54" s="366">
        <v>1.86</v>
      </c>
      <c r="F54" s="7"/>
      <c r="G54" s="7" t="s">
        <v>35</v>
      </c>
      <c r="H54" s="7"/>
      <c r="I54" s="7"/>
      <c r="J54" s="7"/>
    </row>
    <row r="55" spans="4:10" ht="4.5" customHeight="1" x14ac:dyDescent="0.25">
      <c r="D55" s="7"/>
      <c r="E55" s="7"/>
      <c r="F55" s="7"/>
      <c r="G55" s="7"/>
      <c r="H55" s="7"/>
      <c r="I55" s="7"/>
      <c r="J55" s="7"/>
    </row>
    <row r="56" spans="4:10" x14ac:dyDescent="0.25">
      <c r="D56" s="1" t="s">
        <v>37</v>
      </c>
      <c r="G56" s="4"/>
    </row>
    <row r="57" spans="4:10" ht="15" customHeight="1" x14ac:dyDescent="0.25">
      <c r="D57" s="1" t="s">
        <v>38</v>
      </c>
      <c r="E57" s="353">
        <v>34</v>
      </c>
      <c r="F57" s="7" t="s">
        <v>15</v>
      </c>
      <c r="G57" s="21" t="s">
        <v>39</v>
      </c>
      <c r="H57" s="7"/>
      <c r="I57" s="7"/>
      <c r="J57" s="7"/>
    </row>
    <row r="58" spans="4:10" ht="4.5" customHeight="1" x14ac:dyDescent="0.25">
      <c r="E58" s="7"/>
      <c r="F58" s="7"/>
      <c r="G58" s="7"/>
      <c r="H58" s="7"/>
      <c r="I58" s="7"/>
      <c r="J58" s="7"/>
    </row>
    <row r="59" spans="4:10" x14ac:dyDescent="0.25">
      <c r="D59" s="1" t="s">
        <v>40</v>
      </c>
      <c r="E59" s="7"/>
      <c r="F59" s="7"/>
      <c r="G59" s="21" t="s">
        <v>555</v>
      </c>
      <c r="H59" s="7"/>
      <c r="I59" s="7"/>
      <c r="J59" s="7"/>
    </row>
    <row r="60" spans="4:10" x14ac:dyDescent="0.25">
      <c r="D60" s="1" t="s">
        <v>41</v>
      </c>
      <c r="E60" s="354">
        <v>169.7</v>
      </c>
      <c r="F60" s="1" t="s">
        <v>15</v>
      </c>
      <c r="G60" s="7" t="s">
        <v>39</v>
      </c>
    </row>
    <row r="61" spans="4:10" x14ac:dyDescent="0.25">
      <c r="D61" s="1" t="s">
        <v>42</v>
      </c>
      <c r="G61" s="21" t="s">
        <v>555</v>
      </c>
    </row>
    <row r="62" spans="4:10" ht="4.5" customHeight="1" x14ac:dyDescent="0.25"/>
    <row r="63" spans="4:10" x14ac:dyDescent="0.25">
      <c r="D63" s="1" t="s">
        <v>553</v>
      </c>
    </row>
    <row r="64" spans="4:10" x14ac:dyDescent="0.25">
      <c r="D64" s="1" t="s">
        <v>43</v>
      </c>
      <c r="E64" s="351">
        <v>3.35</v>
      </c>
      <c r="F64" s="1" t="s">
        <v>22</v>
      </c>
    </row>
    <row r="65" spans="4:6" x14ac:dyDescent="0.25">
      <c r="D65" s="1" t="s">
        <v>44</v>
      </c>
      <c r="E65" s="351">
        <v>3.35</v>
      </c>
      <c r="F65" s="1" t="s">
        <v>22</v>
      </c>
    </row>
    <row r="66" spans="4:6" x14ac:dyDescent="0.25">
      <c r="D66" s="1" t="s">
        <v>45</v>
      </c>
      <c r="E66" s="351">
        <v>3.55</v>
      </c>
      <c r="F66" s="1" t="s">
        <v>22</v>
      </c>
    </row>
    <row r="67" spans="4:6" x14ac:dyDescent="0.25">
      <c r="D67" s="1" t="s">
        <v>46</v>
      </c>
      <c r="E67" s="351">
        <v>3.8</v>
      </c>
      <c r="F67" s="1" t="s">
        <v>22</v>
      </c>
    </row>
  </sheetData>
  <sheetProtection selectLockedCells="1"/>
  <mergeCells count="3">
    <mergeCell ref="C9:C24"/>
    <mergeCell ref="E9:J9"/>
    <mergeCell ref="C28:C40"/>
  </mergeCells>
  <pageMargins left="0.78740157480314965" right="0.78740157480314965" top="0.98425196850393704" bottom="0.98425196850393704" header="0.51181102362204722" footer="0.51181102362204722"/>
  <pageSetup paperSize="9" scale="75" orientation="landscape" verticalDpi="300" r:id="rId1"/>
  <headerFooter alignWithMargins="0">
    <oddFooter>&amp;R&amp;Z&amp;F&amp;D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filterMode="1">
    <tabColor rgb="FF92D050"/>
  </sheetPr>
  <dimension ref="A3:M41"/>
  <sheetViews>
    <sheetView zoomScale="95" zoomScaleNormal="100" workbookViewId="0">
      <pane ySplit="5" topLeftCell="A6" activePane="bottomLeft" state="frozen"/>
      <selection activeCell="F33" sqref="F33"/>
      <selection pane="bottomLeft" activeCell="K4" sqref="K4"/>
    </sheetView>
  </sheetViews>
  <sheetFormatPr baseColWidth="10" defaultColWidth="11.453125" defaultRowHeight="12.5" x14ac:dyDescent="0.25"/>
  <cols>
    <col min="1" max="1" width="11.453125" style="1"/>
    <col min="2" max="2" width="4.7265625" style="1" customWidth="1"/>
    <col min="3" max="3" width="7.1796875" style="1" customWidth="1"/>
    <col min="4" max="4" width="15.7265625" style="1" customWidth="1"/>
    <col min="5" max="13" width="11.453125" style="1"/>
    <col min="14" max="14" width="4" style="1" customWidth="1"/>
    <col min="15" max="16384" width="11.453125" style="1"/>
  </cols>
  <sheetData>
    <row r="3" spans="1:13" x14ac:dyDescent="0.25">
      <c r="K3" s="1" t="s">
        <v>534</v>
      </c>
    </row>
    <row r="4" spans="1:13" ht="22.5" customHeight="1" x14ac:dyDescent="0.45">
      <c r="E4" s="2" t="s">
        <v>118</v>
      </c>
    </row>
    <row r="5" spans="1:13" x14ac:dyDescent="0.25">
      <c r="E5" s="393">
        <f>Projektbezeichnung</f>
        <v>0</v>
      </c>
      <c r="F5" s="393"/>
      <c r="G5" s="393"/>
      <c r="H5" s="393"/>
      <c r="I5" s="393"/>
      <c r="J5" s="393"/>
      <c r="K5" s="393"/>
    </row>
    <row r="6" spans="1:13" x14ac:dyDescent="0.25">
      <c r="A6" s="3"/>
    </row>
    <row r="8" spans="1:13" ht="13.5" thickBot="1" x14ac:dyDescent="0.35">
      <c r="C8" s="5" t="s">
        <v>259</v>
      </c>
      <c r="D8" s="6"/>
      <c r="E8" s="6"/>
      <c r="F8" s="6"/>
      <c r="G8" s="6"/>
      <c r="H8" s="6"/>
      <c r="I8" s="6"/>
      <c r="J8" s="6"/>
      <c r="K8" s="6"/>
      <c r="L8" s="6"/>
      <c r="M8" s="6"/>
    </row>
    <row r="9" spans="1:13" ht="13" x14ac:dyDescent="0.3">
      <c r="C9" s="80"/>
      <c r="D9" s="18"/>
      <c r="E9" s="18"/>
      <c r="F9" s="18"/>
      <c r="G9" s="18"/>
      <c r="H9" s="18"/>
      <c r="I9" s="18"/>
      <c r="J9" s="18"/>
      <c r="K9" s="18"/>
      <c r="L9" s="18"/>
      <c r="M9" s="18"/>
    </row>
    <row r="10" spans="1:13" ht="13" x14ac:dyDescent="0.3">
      <c r="D10" s="81"/>
    </row>
    <row r="11" spans="1:13" ht="38.5" thickBot="1" x14ac:dyDescent="0.35">
      <c r="D11" s="82" t="s">
        <v>260</v>
      </c>
      <c r="E11" s="82"/>
      <c r="F11" s="82"/>
      <c r="G11" s="82"/>
      <c r="H11" s="10"/>
    </row>
    <row r="12" spans="1:13" ht="13" x14ac:dyDescent="0.3">
      <c r="C12" s="1">
        <f>Anfangsjahr</f>
        <v>2025</v>
      </c>
      <c r="D12" s="269"/>
      <c r="E12" s="82"/>
      <c r="F12" s="82"/>
      <c r="G12" s="82"/>
      <c r="H12" s="10"/>
    </row>
    <row r="13" spans="1:13" ht="13" x14ac:dyDescent="0.3">
      <c r="C13" s="1">
        <f>C12+1</f>
        <v>2026</v>
      </c>
      <c r="D13" s="270"/>
      <c r="E13" s="82"/>
      <c r="F13" s="82"/>
      <c r="G13" s="82"/>
    </row>
    <row r="14" spans="1:13" ht="13" x14ac:dyDescent="0.3">
      <c r="C14" s="1">
        <f t="shared" ref="C14:C36" si="0">C13+1</f>
        <v>2027</v>
      </c>
      <c r="D14" s="270"/>
      <c r="E14" s="82"/>
      <c r="F14" s="82"/>
      <c r="G14" s="82"/>
      <c r="H14" s="10"/>
    </row>
    <row r="15" spans="1:13" ht="13" x14ac:dyDescent="0.3">
      <c r="C15" s="1">
        <f t="shared" si="0"/>
        <v>2028</v>
      </c>
      <c r="D15" s="270"/>
      <c r="E15" s="82"/>
      <c r="F15" s="82"/>
      <c r="G15" s="82"/>
    </row>
    <row r="16" spans="1:13" ht="13" x14ac:dyDescent="0.3">
      <c r="C16" s="1">
        <f t="shared" si="0"/>
        <v>2029</v>
      </c>
      <c r="D16" s="270"/>
      <c r="E16" s="82"/>
      <c r="F16" s="82"/>
      <c r="G16" s="82"/>
    </row>
    <row r="17" spans="3:8" ht="13" x14ac:dyDescent="0.3">
      <c r="C17" s="1">
        <f t="shared" si="0"/>
        <v>2030</v>
      </c>
      <c r="D17" s="270"/>
      <c r="E17" s="82"/>
      <c r="F17" s="82"/>
      <c r="G17" s="82"/>
    </row>
    <row r="18" spans="3:8" ht="13" x14ac:dyDescent="0.3">
      <c r="C18" s="1">
        <f t="shared" si="0"/>
        <v>2031</v>
      </c>
      <c r="D18" s="270"/>
      <c r="E18" s="82"/>
      <c r="F18" s="82"/>
      <c r="G18" s="82"/>
    </row>
    <row r="19" spans="3:8" ht="13" x14ac:dyDescent="0.3">
      <c r="C19" s="1">
        <f t="shared" si="0"/>
        <v>2032</v>
      </c>
      <c r="D19" s="270"/>
      <c r="E19" s="82"/>
      <c r="F19" s="82"/>
      <c r="G19" s="82"/>
      <c r="H19" s="10"/>
    </row>
    <row r="20" spans="3:8" ht="13" x14ac:dyDescent="0.3">
      <c r="C20" s="1">
        <f t="shared" si="0"/>
        <v>2033</v>
      </c>
      <c r="D20" s="270"/>
      <c r="E20" s="82"/>
      <c r="F20" s="82"/>
      <c r="G20" s="82"/>
    </row>
    <row r="21" spans="3:8" ht="13" x14ac:dyDescent="0.3">
      <c r="C21" s="1">
        <f t="shared" si="0"/>
        <v>2034</v>
      </c>
      <c r="D21" s="270"/>
      <c r="E21" s="82"/>
      <c r="F21" s="82"/>
      <c r="G21" s="82"/>
    </row>
    <row r="22" spans="3:8" ht="13" x14ac:dyDescent="0.3">
      <c r="C22" s="1">
        <f t="shared" si="0"/>
        <v>2035</v>
      </c>
      <c r="D22" s="270"/>
      <c r="E22" s="82"/>
      <c r="F22" s="82"/>
      <c r="G22" s="82"/>
    </row>
    <row r="23" spans="3:8" ht="13" x14ac:dyDescent="0.3">
      <c r="C23" s="1">
        <f t="shared" si="0"/>
        <v>2036</v>
      </c>
      <c r="D23" s="270"/>
      <c r="E23" s="82"/>
      <c r="F23" s="82"/>
      <c r="G23" s="82"/>
    </row>
    <row r="24" spans="3:8" ht="13" x14ac:dyDescent="0.3">
      <c r="C24" s="1">
        <f t="shared" si="0"/>
        <v>2037</v>
      </c>
      <c r="D24" s="270"/>
      <c r="E24" s="82"/>
      <c r="F24" s="82"/>
      <c r="G24" s="82"/>
    </row>
    <row r="25" spans="3:8" ht="13" x14ac:dyDescent="0.3">
      <c r="C25" s="1">
        <f t="shared" si="0"/>
        <v>2038</v>
      </c>
      <c r="D25" s="270"/>
      <c r="E25" s="82"/>
      <c r="F25" s="82"/>
      <c r="G25" s="82"/>
    </row>
    <row r="26" spans="3:8" ht="13" x14ac:dyDescent="0.3">
      <c r="C26" s="1">
        <f t="shared" si="0"/>
        <v>2039</v>
      </c>
      <c r="D26" s="270"/>
      <c r="E26" s="82"/>
      <c r="F26" s="82"/>
      <c r="G26" s="82"/>
    </row>
    <row r="27" spans="3:8" ht="13" x14ac:dyDescent="0.3">
      <c r="C27" s="1">
        <f t="shared" si="0"/>
        <v>2040</v>
      </c>
      <c r="D27" s="270"/>
      <c r="E27" s="82"/>
      <c r="F27" s="82"/>
      <c r="G27" s="82"/>
    </row>
    <row r="28" spans="3:8" ht="13" x14ac:dyDescent="0.3">
      <c r="C28" s="1">
        <f t="shared" si="0"/>
        <v>2041</v>
      </c>
      <c r="D28" s="270"/>
      <c r="E28" s="82"/>
      <c r="F28" s="82"/>
      <c r="G28" s="82"/>
    </row>
    <row r="29" spans="3:8" ht="13" x14ac:dyDescent="0.3">
      <c r="C29" s="1">
        <f t="shared" si="0"/>
        <v>2042</v>
      </c>
      <c r="D29" s="270"/>
      <c r="E29" s="82"/>
      <c r="F29" s="82"/>
      <c r="G29" s="82"/>
    </row>
    <row r="30" spans="3:8" ht="13" x14ac:dyDescent="0.3">
      <c r="C30" s="1">
        <f t="shared" si="0"/>
        <v>2043</v>
      </c>
      <c r="D30" s="270"/>
      <c r="E30" s="82"/>
      <c r="F30" s="82"/>
      <c r="G30" s="82"/>
    </row>
    <row r="31" spans="3:8" ht="13" x14ac:dyDescent="0.3">
      <c r="C31" s="1">
        <f t="shared" si="0"/>
        <v>2044</v>
      </c>
      <c r="D31" s="270"/>
      <c r="E31" s="82"/>
      <c r="F31" s="82"/>
      <c r="G31" s="82"/>
    </row>
    <row r="32" spans="3:8" ht="13" x14ac:dyDescent="0.3">
      <c r="C32" s="1">
        <f t="shared" si="0"/>
        <v>2045</v>
      </c>
      <c r="D32" s="270"/>
      <c r="E32" s="82"/>
      <c r="F32" s="82"/>
      <c r="G32" s="82"/>
    </row>
    <row r="33" spans="3:7" ht="13" x14ac:dyDescent="0.3">
      <c r="C33" s="1">
        <f t="shared" si="0"/>
        <v>2046</v>
      </c>
      <c r="D33" s="270"/>
      <c r="E33" s="82"/>
      <c r="F33" s="82"/>
      <c r="G33" s="82"/>
    </row>
    <row r="34" spans="3:7" ht="13" x14ac:dyDescent="0.3">
      <c r="C34" s="1">
        <f t="shared" si="0"/>
        <v>2047</v>
      </c>
      <c r="D34" s="270"/>
      <c r="E34" s="82"/>
      <c r="F34" s="82"/>
      <c r="G34" s="82"/>
    </row>
    <row r="35" spans="3:7" ht="13" x14ac:dyDescent="0.3">
      <c r="C35" s="1">
        <f t="shared" si="0"/>
        <v>2048</v>
      </c>
      <c r="D35" s="270"/>
      <c r="E35" s="82"/>
      <c r="F35" s="82"/>
      <c r="G35" s="82"/>
    </row>
    <row r="36" spans="3:7" ht="13.5" thickBot="1" x14ac:dyDescent="0.35">
      <c r="C36" s="1">
        <f t="shared" si="0"/>
        <v>2049</v>
      </c>
      <c r="D36" s="271"/>
      <c r="E36" s="82"/>
      <c r="F36" s="82"/>
      <c r="G36" s="82"/>
    </row>
    <row r="37" spans="3:7" s="121" customFormat="1" ht="13" hidden="1" x14ac:dyDescent="0.3">
      <c r="C37" s="121" t="e">
        <f>IF(C36&lt;#REF!,C36+1,"")</f>
        <v>#REF!</v>
      </c>
      <c r="D37" s="88"/>
      <c r="E37" s="214">
        <f>'Annahmen u Setzungen Grundlagen'!$D$15*'Input Kosten Infra'!$D37</f>
        <v>0</v>
      </c>
      <c r="F37" s="214">
        <f>'Annahmen u Setzungen Grundlagen'!$D$17*'Input Kosten Infra'!$D37</f>
        <v>0</v>
      </c>
    </row>
    <row r="38" spans="3:7" s="121" customFormat="1" ht="13" hidden="1" x14ac:dyDescent="0.3">
      <c r="C38" s="121" t="e">
        <f>IF(C37&lt;#REF!,C37+1,"")</f>
        <v>#REF!</v>
      </c>
      <c r="D38" s="89"/>
      <c r="E38" s="214">
        <f>'Annahmen u Setzungen Grundlagen'!$D$15*'Input Kosten Infra'!$D38</f>
        <v>0</v>
      </c>
      <c r="F38" s="214">
        <f>'Annahmen u Setzungen Grundlagen'!$D$17*'Input Kosten Infra'!$D38</f>
        <v>0</v>
      </c>
    </row>
    <row r="39" spans="3:7" s="121" customFormat="1" ht="13" hidden="1" x14ac:dyDescent="0.3">
      <c r="C39" s="121" t="e">
        <f>IF(C38&lt;#REF!,C38+1,"")</f>
        <v>#REF!</v>
      </c>
      <c r="D39" s="89"/>
      <c r="E39" s="214">
        <f>'Annahmen u Setzungen Grundlagen'!$D$15*'Input Kosten Infra'!$D39</f>
        <v>0</v>
      </c>
      <c r="F39" s="214">
        <f>'Annahmen u Setzungen Grundlagen'!$D$17*'Input Kosten Infra'!$D39</f>
        <v>0</v>
      </c>
    </row>
    <row r="40" spans="3:7" s="121" customFormat="1" ht="13" hidden="1" x14ac:dyDescent="0.3">
      <c r="C40" s="121" t="e">
        <f>IF(C39&lt;#REF!,C39+1,"")</f>
        <v>#REF!</v>
      </c>
      <c r="D40" s="89"/>
      <c r="E40" s="214">
        <f>'Annahmen u Setzungen Grundlagen'!$D$15*'Input Kosten Infra'!$D40</f>
        <v>0</v>
      </c>
      <c r="F40" s="214">
        <f>'Annahmen u Setzungen Grundlagen'!$D$17*'Input Kosten Infra'!$D40</f>
        <v>0</v>
      </c>
    </row>
    <row r="41" spans="3:7" s="121" customFormat="1" ht="13" hidden="1" x14ac:dyDescent="0.3">
      <c r="C41" s="121" t="e">
        <f>IF(C40&lt;#REF!,C40+1,"")</f>
        <v>#REF!</v>
      </c>
      <c r="D41" s="89"/>
      <c r="E41" s="214">
        <f>'Annahmen u Setzungen Grundlagen'!$D$15*'Input Kosten Infra'!$D41</f>
        <v>0</v>
      </c>
      <c r="F41" s="214">
        <f>'Annahmen u Setzungen Grundlagen'!$D$17*'Input Kosten Infra'!$D41</f>
        <v>0</v>
      </c>
    </row>
  </sheetData>
  <sheetProtection selectLockedCells="1"/>
  <autoFilter ref="C11:C41">
    <filterColumn colId="0">
      <customFilters and="1">
        <customFilter operator="notEqual" val=" "/>
      </customFilters>
    </filterColumn>
  </autoFilter>
  <mergeCells count="1">
    <mergeCell ref="E5:K5"/>
  </mergeCells>
  <pageMargins left="0.78740157499999996" right="0.78740157499999996" top="0.984251969" bottom="0.984251969" header="0.4921259845" footer="0.4921259845"/>
  <pageSetup paperSize="9" scale="91" orientation="landscape" r:id="rId1"/>
  <headerFooter alignWithMargins="0">
    <oddFooter>&amp;L&amp;F&amp;A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1">
    <tabColor rgb="FF92D050"/>
  </sheetPr>
  <dimension ref="A3:M35"/>
  <sheetViews>
    <sheetView zoomScale="90" zoomScaleNormal="100" workbookViewId="0">
      <pane ySplit="5" topLeftCell="A6" activePane="bottomLeft" state="frozen"/>
      <selection activeCell="F33" sqref="F33"/>
      <selection pane="bottomLeft" activeCell="K3" sqref="K3"/>
    </sheetView>
  </sheetViews>
  <sheetFormatPr baseColWidth="10" defaultColWidth="11.453125" defaultRowHeight="12.5" x14ac:dyDescent="0.25"/>
  <cols>
    <col min="1" max="1" width="11.453125" style="1"/>
    <col min="2" max="2" width="4.7265625" style="1" customWidth="1"/>
    <col min="3" max="3" width="6.81640625" style="1" customWidth="1"/>
    <col min="4" max="4" width="16.7265625" style="1" customWidth="1"/>
    <col min="5" max="13" width="11.453125" style="1"/>
    <col min="14" max="14" width="4" style="1" customWidth="1"/>
    <col min="15" max="16384" width="11.453125" style="1"/>
  </cols>
  <sheetData>
    <row r="3" spans="1:13" x14ac:dyDescent="0.25">
      <c r="K3" s="1" t="str">
        <f>'Input Kosten Infra'!K3</f>
        <v>Infrastruktur</v>
      </c>
    </row>
    <row r="4" spans="1:13" ht="22.5" x14ac:dyDescent="0.45">
      <c r="E4" s="2" t="s">
        <v>448</v>
      </c>
    </row>
    <row r="5" spans="1:13" x14ac:dyDescent="0.25">
      <c r="E5" s="393">
        <f>Projektbezeichnung</f>
        <v>0</v>
      </c>
      <c r="F5" s="393"/>
      <c r="G5" s="393"/>
      <c r="H5" s="393"/>
      <c r="I5" s="393"/>
      <c r="J5" s="393"/>
      <c r="K5" s="393"/>
    </row>
    <row r="6" spans="1:13" x14ac:dyDescent="0.25">
      <c r="A6" s="3"/>
    </row>
    <row r="8" spans="1:13" ht="13.5" thickBot="1" x14ac:dyDescent="0.35">
      <c r="C8" s="5" t="s">
        <v>449</v>
      </c>
      <c r="D8" s="6"/>
      <c r="E8" s="6"/>
      <c r="F8" s="6"/>
      <c r="G8" s="6"/>
      <c r="H8" s="6"/>
      <c r="I8" s="6"/>
      <c r="J8" s="6"/>
      <c r="K8" s="6"/>
      <c r="L8" s="6"/>
      <c r="M8" s="6"/>
    </row>
    <row r="10" spans="1:13" ht="13" thickBot="1" x14ac:dyDescent="0.3"/>
    <row r="11" spans="1:13" x14ac:dyDescent="0.25">
      <c r="C11" s="1">
        <f>Anfangsjahr</f>
        <v>2025</v>
      </c>
      <c r="D11" s="83"/>
    </row>
    <row r="12" spans="1:13" x14ac:dyDescent="0.25">
      <c r="C12" s="1">
        <f>C11+1</f>
        <v>2026</v>
      </c>
      <c r="D12" s="86"/>
    </row>
    <row r="13" spans="1:13" x14ac:dyDescent="0.25">
      <c r="C13" s="1">
        <f t="shared" ref="C13:C35" si="0">C12+1</f>
        <v>2027</v>
      </c>
      <c r="D13" s="86"/>
    </row>
    <row r="14" spans="1:13" x14ac:dyDescent="0.25">
      <c r="C14" s="1">
        <f t="shared" si="0"/>
        <v>2028</v>
      </c>
      <c r="D14" s="86"/>
    </row>
    <row r="15" spans="1:13" x14ac:dyDescent="0.25">
      <c r="C15" s="1">
        <f t="shared" si="0"/>
        <v>2029</v>
      </c>
      <c r="D15" s="86"/>
    </row>
    <row r="16" spans="1:13" x14ac:dyDescent="0.25">
      <c r="C16" s="1">
        <f t="shared" si="0"/>
        <v>2030</v>
      </c>
      <c r="D16" s="86"/>
    </row>
    <row r="17" spans="3:4" x14ac:dyDescent="0.25">
      <c r="C17" s="1">
        <f t="shared" si="0"/>
        <v>2031</v>
      </c>
      <c r="D17" s="86"/>
    </row>
    <row r="18" spans="3:4" x14ac:dyDescent="0.25">
      <c r="C18" s="1">
        <f t="shared" si="0"/>
        <v>2032</v>
      </c>
      <c r="D18" s="86"/>
    </row>
    <row r="19" spans="3:4" x14ac:dyDescent="0.25">
      <c r="C19" s="1">
        <f t="shared" si="0"/>
        <v>2033</v>
      </c>
      <c r="D19" s="86"/>
    </row>
    <row r="20" spans="3:4" x14ac:dyDescent="0.25">
      <c r="C20" s="1">
        <f t="shared" si="0"/>
        <v>2034</v>
      </c>
      <c r="D20" s="86"/>
    </row>
    <row r="21" spans="3:4" x14ac:dyDescent="0.25">
      <c r="C21" s="1">
        <f t="shared" si="0"/>
        <v>2035</v>
      </c>
      <c r="D21" s="86"/>
    </row>
    <row r="22" spans="3:4" x14ac:dyDescent="0.25">
      <c r="C22" s="1">
        <f t="shared" si="0"/>
        <v>2036</v>
      </c>
      <c r="D22" s="86"/>
    </row>
    <row r="23" spans="3:4" x14ac:dyDescent="0.25">
      <c r="C23" s="1">
        <f t="shared" si="0"/>
        <v>2037</v>
      </c>
      <c r="D23" s="86"/>
    </row>
    <row r="24" spans="3:4" x14ac:dyDescent="0.25">
      <c r="C24" s="1">
        <f t="shared" si="0"/>
        <v>2038</v>
      </c>
      <c r="D24" s="86"/>
    </row>
    <row r="25" spans="3:4" x14ac:dyDescent="0.25">
      <c r="C25" s="1">
        <f t="shared" si="0"/>
        <v>2039</v>
      </c>
      <c r="D25" s="86"/>
    </row>
    <row r="26" spans="3:4" x14ac:dyDescent="0.25">
      <c r="C26" s="1">
        <f t="shared" si="0"/>
        <v>2040</v>
      </c>
      <c r="D26" s="86"/>
    </row>
    <row r="27" spans="3:4" x14ac:dyDescent="0.25">
      <c r="C27" s="1">
        <f t="shared" si="0"/>
        <v>2041</v>
      </c>
      <c r="D27" s="86"/>
    </row>
    <row r="28" spans="3:4" x14ac:dyDescent="0.25">
      <c r="C28" s="1">
        <f t="shared" si="0"/>
        <v>2042</v>
      </c>
      <c r="D28" s="86"/>
    </row>
    <row r="29" spans="3:4" x14ac:dyDescent="0.25">
      <c r="C29" s="1">
        <f t="shared" si="0"/>
        <v>2043</v>
      </c>
      <c r="D29" s="86"/>
    </row>
    <row r="30" spans="3:4" x14ac:dyDescent="0.25">
      <c r="C30" s="1">
        <f t="shared" si="0"/>
        <v>2044</v>
      </c>
      <c r="D30" s="86"/>
    </row>
    <row r="31" spans="3:4" x14ac:dyDescent="0.25">
      <c r="C31" s="1">
        <f t="shared" si="0"/>
        <v>2045</v>
      </c>
      <c r="D31" s="86"/>
    </row>
    <row r="32" spans="3:4" x14ac:dyDescent="0.25">
      <c r="C32" s="1">
        <f t="shared" si="0"/>
        <v>2046</v>
      </c>
      <c r="D32" s="86"/>
    </row>
    <row r="33" spans="3:4" x14ac:dyDescent="0.25">
      <c r="C33" s="1">
        <f t="shared" si="0"/>
        <v>2047</v>
      </c>
      <c r="D33" s="86"/>
    </row>
    <row r="34" spans="3:4" x14ac:dyDescent="0.25">
      <c r="C34" s="1">
        <f t="shared" si="0"/>
        <v>2048</v>
      </c>
      <c r="D34" s="86"/>
    </row>
    <row r="35" spans="3:4" ht="13" thickBot="1" x14ac:dyDescent="0.3">
      <c r="C35" s="1">
        <f t="shared" si="0"/>
        <v>2049</v>
      </c>
      <c r="D35" s="87"/>
    </row>
  </sheetData>
  <sheetProtection selectLockedCells="1"/>
  <mergeCells count="1">
    <mergeCell ref="E5:K5"/>
  </mergeCells>
  <pageMargins left="0.78740157499999996" right="0.78740157499999996" top="0.984251969" bottom="0.984251969" header="0.4921259845" footer="0.4921259845"/>
  <pageSetup paperSize="9" orientation="landscape" r:id="rId1"/>
  <headerFooter alignWithMargins="0">
    <oddFooter>&amp;L&amp;F&amp;A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filterMode="1">
    <tabColor rgb="FF92D050"/>
  </sheetPr>
  <dimension ref="A3:Q269"/>
  <sheetViews>
    <sheetView zoomScale="85" zoomScaleNormal="100" zoomScaleSheetLayoutView="100" workbookViewId="0">
      <pane ySplit="5" topLeftCell="A6" activePane="bottomLeft" state="frozen"/>
      <selection activeCell="F33" sqref="F33"/>
      <selection pane="bottomLeft" activeCell="K3" sqref="K3"/>
    </sheetView>
  </sheetViews>
  <sheetFormatPr baseColWidth="10" defaultColWidth="11.453125" defaultRowHeight="12.5" x14ac:dyDescent="0.25"/>
  <cols>
    <col min="1" max="1" width="11.453125" style="1"/>
    <col min="2" max="2" width="1.7265625" style="1" customWidth="1"/>
    <col min="3" max="3" width="6.81640625" style="1" customWidth="1"/>
    <col min="4" max="4" width="11.81640625" style="1" bestFit="1" customWidth="1"/>
    <col min="5" max="13" width="11.453125" style="1"/>
    <col min="14" max="14" width="4" style="1" customWidth="1"/>
    <col min="15" max="16384" width="11.453125" style="1"/>
  </cols>
  <sheetData>
    <row r="3" spans="1:17" x14ac:dyDescent="0.25">
      <c r="K3" s="1" t="str">
        <f>'Input Kosten Infra'!K3</f>
        <v>Infrastruktur</v>
      </c>
    </row>
    <row r="4" spans="1:17" ht="22.5" x14ac:dyDescent="0.45">
      <c r="E4" s="2" t="s">
        <v>118</v>
      </c>
    </row>
    <row r="5" spans="1:17" x14ac:dyDescent="0.25">
      <c r="E5" s="393">
        <f>Projektbezeichnung</f>
        <v>0</v>
      </c>
      <c r="F5" s="393"/>
      <c r="G5" s="393"/>
      <c r="H5" s="393"/>
      <c r="I5" s="393"/>
      <c r="J5" s="393"/>
      <c r="K5" s="393"/>
    </row>
    <row r="6" spans="1:17" x14ac:dyDescent="0.25">
      <c r="A6" s="3"/>
    </row>
    <row r="9" spans="1:17" ht="13.5" thickBot="1" x14ac:dyDescent="0.35">
      <c r="C9" s="5" t="s">
        <v>285</v>
      </c>
      <c r="D9" s="6"/>
      <c r="E9" s="6"/>
      <c r="F9" s="6"/>
      <c r="G9" s="6"/>
      <c r="H9" s="6"/>
      <c r="I9" s="6"/>
      <c r="J9" s="6"/>
      <c r="K9" s="6"/>
      <c r="L9" s="6"/>
      <c r="M9" s="6"/>
    </row>
    <row r="10" spans="1:17" x14ac:dyDescent="0.25">
      <c r="D10" s="396"/>
      <c r="E10" s="396"/>
      <c r="F10" s="396"/>
      <c r="G10" s="396"/>
      <c r="H10" s="396"/>
      <c r="I10" s="396"/>
      <c r="J10" s="396"/>
      <c r="K10" s="396"/>
      <c r="L10" s="396"/>
      <c r="M10" s="396"/>
    </row>
    <row r="11" spans="1:17" x14ac:dyDescent="0.25">
      <c r="B11" s="18"/>
      <c r="C11" s="18"/>
      <c r="D11" s="370"/>
      <c r="E11" s="370"/>
      <c r="F11" s="370"/>
      <c r="G11" s="370"/>
      <c r="H11" s="370"/>
      <c r="I11" s="370"/>
      <c r="J11" s="370"/>
      <c r="K11" s="370"/>
      <c r="L11" s="370"/>
      <c r="M11" s="370"/>
    </row>
    <row r="12" spans="1:17" ht="13" x14ac:dyDescent="0.3">
      <c r="B12" s="18"/>
      <c r="C12" s="18"/>
      <c r="D12" s="12"/>
    </row>
    <row r="13" spans="1:17" s="155" customFormat="1" ht="13" hidden="1" x14ac:dyDescent="0.3">
      <c r="A13" s="272"/>
      <c r="B13" s="272"/>
      <c r="C13" s="272"/>
      <c r="D13" s="157"/>
    </row>
    <row r="14" spans="1:17" s="155" customFormat="1" ht="5.15" hidden="1" customHeight="1" x14ac:dyDescent="0.25">
      <c r="A14" s="272"/>
      <c r="B14" s="272"/>
      <c r="C14" s="272"/>
    </row>
    <row r="15" spans="1:17" s="155" customFormat="1" hidden="1" x14ac:dyDescent="0.25">
      <c r="A15" s="272"/>
      <c r="B15" s="272"/>
      <c r="C15" s="272"/>
      <c r="D15" s="273"/>
      <c r="H15" s="274"/>
      <c r="P15" s="275"/>
      <c r="Q15" s="275"/>
    </row>
    <row r="16" spans="1:17" s="155" customFormat="1" ht="5.15" hidden="1" customHeight="1" x14ac:dyDescent="0.25">
      <c r="A16" s="272"/>
      <c r="B16" s="272"/>
      <c r="C16" s="272"/>
      <c r="P16" s="275"/>
      <c r="Q16" s="275"/>
    </row>
    <row r="17" spans="1:17" s="155" customFormat="1" ht="13" hidden="1" x14ac:dyDescent="0.3">
      <c r="A17" s="272"/>
      <c r="B17" s="272"/>
      <c r="C17" s="272"/>
      <c r="D17" s="276"/>
      <c r="E17" s="277"/>
      <c r="P17" s="275"/>
      <c r="Q17" s="275"/>
    </row>
    <row r="18" spans="1:17" s="155" customFormat="1" ht="5.15" hidden="1" customHeight="1" x14ac:dyDescent="0.25">
      <c r="A18" s="272"/>
      <c r="B18" s="272"/>
      <c r="C18" s="272"/>
      <c r="P18" s="275"/>
      <c r="Q18" s="275"/>
    </row>
    <row r="19" spans="1:17" s="155" customFormat="1" ht="13" hidden="1" x14ac:dyDescent="0.3">
      <c r="A19" s="272"/>
      <c r="B19" s="272"/>
      <c r="C19" s="272"/>
      <c r="D19" s="278"/>
      <c r="P19" s="275"/>
      <c r="Q19" s="275"/>
    </row>
    <row r="20" spans="1:17" s="155" customFormat="1" ht="5.15" hidden="1" customHeight="1" x14ac:dyDescent="0.25">
      <c r="A20" s="272"/>
      <c r="B20" s="272"/>
      <c r="C20" s="272"/>
      <c r="P20" s="275"/>
      <c r="Q20" s="275"/>
    </row>
    <row r="21" spans="1:17" s="155" customFormat="1" ht="13" hidden="1" x14ac:dyDescent="0.3">
      <c r="A21" s="272"/>
      <c r="B21" s="272"/>
      <c r="C21" s="272"/>
      <c r="D21" s="276"/>
      <c r="E21" s="277"/>
      <c r="P21" s="275"/>
      <c r="Q21" s="275"/>
    </row>
    <row r="22" spans="1:17" s="155" customFormat="1" ht="5.15" hidden="1" customHeight="1" x14ac:dyDescent="0.25">
      <c r="A22" s="272"/>
      <c r="B22" s="272"/>
      <c r="C22" s="272"/>
      <c r="P22" s="275"/>
      <c r="Q22" s="275"/>
    </row>
    <row r="23" spans="1:17" s="155" customFormat="1" hidden="1" x14ac:dyDescent="0.25">
      <c r="A23" s="272"/>
      <c r="B23" s="272"/>
      <c r="C23" s="272"/>
      <c r="D23" s="279"/>
      <c r="P23" s="275"/>
      <c r="Q23" s="275"/>
    </row>
    <row r="24" spans="1:17" s="155" customFormat="1" ht="5.15" hidden="1" customHeight="1" x14ac:dyDescent="0.25">
      <c r="A24" s="272"/>
      <c r="B24" s="272"/>
      <c r="C24" s="272"/>
      <c r="P24" s="275"/>
      <c r="Q24" s="275"/>
    </row>
    <row r="25" spans="1:17" s="155" customFormat="1" hidden="1" x14ac:dyDescent="0.25">
      <c r="A25" s="272"/>
      <c r="B25" s="272"/>
      <c r="C25" s="272"/>
      <c r="D25" s="279"/>
      <c r="P25" s="275"/>
      <c r="Q25" s="275"/>
    </row>
    <row r="26" spans="1:17" s="155" customFormat="1" ht="5.15" hidden="1" customHeight="1" x14ac:dyDescent="0.25">
      <c r="A26" s="272"/>
      <c r="B26" s="272"/>
      <c r="C26" s="272"/>
      <c r="P26" s="275"/>
      <c r="Q26" s="275"/>
    </row>
    <row r="27" spans="1:17" s="155" customFormat="1" ht="5.15" hidden="1" customHeight="1" x14ac:dyDescent="0.25">
      <c r="A27" s="272"/>
      <c r="B27" s="272"/>
      <c r="C27" s="272"/>
      <c r="P27" s="275"/>
      <c r="Q27" s="275"/>
    </row>
    <row r="28" spans="1:17" s="155" customFormat="1" ht="13" hidden="1" x14ac:dyDescent="0.3">
      <c r="A28" s="272"/>
      <c r="B28" s="272"/>
      <c r="D28" s="157"/>
      <c r="O28" s="280"/>
      <c r="P28" s="275"/>
      <c r="Q28" s="275"/>
    </row>
    <row r="29" spans="1:17" s="155" customFormat="1" ht="13" hidden="1" x14ac:dyDescent="0.3">
      <c r="A29" s="272"/>
      <c r="B29" s="272"/>
      <c r="D29" s="280"/>
      <c r="O29" s="280"/>
      <c r="P29" s="275"/>
      <c r="Q29" s="275"/>
    </row>
    <row r="30" spans="1:17" s="155" customFormat="1" ht="13" hidden="1" x14ac:dyDescent="0.3">
      <c r="A30" s="272"/>
      <c r="B30" s="272"/>
      <c r="D30" s="280"/>
      <c r="O30" s="280"/>
      <c r="P30" s="275"/>
      <c r="Q30" s="275"/>
    </row>
    <row r="31" spans="1:17" s="155" customFormat="1" ht="13" hidden="1" x14ac:dyDescent="0.3">
      <c r="A31" s="272"/>
      <c r="B31" s="272"/>
      <c r="D31" s="280"/>
      <c r="O31" s="280"/>
      <c r="P31" s="275"/>
      <c r="Q31" s="275"/>
    </row>
    <row r="32" spans="1:17" s="155" customFormat="1" ht="13" hidden="1" x14ac:dyDescent="0.3">
      <c r="A32" s="272"/>
      <c r="B32" s="272"/>
      <c r="D32" s="280"/>
      <c r="O32" s="280"/>
      <c r="P32" s="275"/>
      <c r="Q32" s="275"/>
    </row>
    <row r="33" spans="1:17" s="155" customFormat="1" hidden="1" x14ac:dyDescent="0.25">
      <c r="A33" s="272"/>
      <c r="B33" s="272"/>
      <c r="C33" s="272"/>
      <c r="F33" s="272"/>
      <c r="G33" s="272"/>
      <c r="H33" s="272"/>
      <c r="I33" s="272"/>
      <c r="J33" s="272"/>
      <c r="K33" s="272"/>
      <c r="L33" s="272"/>
      <c r="M33" s="272"/>
      <c r="N33" s="272"/>
      <c r="O33" s="272"/>
      <c r="P33" s="275"/>
      <c r="Q33" s="275"/>
    </row>
    <row r="34" spans="1:17" s="155" customFormat="1" ht="13" hidden="1" x14ac:dyDescent="0.3">
      <c r="A34" s="272"/>
      <c r="B34" s="272"/>
      <c r="C34" s="272"/>
      <c r="D34" s="157"/>
      <c r="E34" s="272"/>
      <c r="F34" s="272"/>
      <c r="G34" s="272"/>
      <c r="H34" s="272"/>
      <c r="I34" s="272"/>
      <c r="J34" s="281"/>
      <c r="K34" s="272"/>
      <c r="L34" s="272"/>
      <c r="M34" s="272"/>
      <c r="N34" s="272"/>
      <c r="O34" s="272"/>
      <c r="P34" s="275"/>
      <c r="Q34" s="275"/>
    </row>
    <row r="35" spans="1:17" s="155" customFormat="1" ht="26.25" hidden="1" customHeight="1" x14ac:dyDescent="0.25">
      <c r="A35" s="272"/>
      <c r="B35" s="272"/>
      <c r="C35" s="272"/>
      <c r="D35" s="408"/>
      <c r="E35" s="408"/>
      <c r="F35" s="408"/>
      <c r="G35" s="408"/>
      <c r="I35" s="272"/>
      <c r="L35" s="272"/>
      <c r="O35" s="272"/>
      <c r="P35" s="275"/>
      <c r="Q35" s="275"/>
    </row>
    <row r="36" spans="1:17" s="155" customFormat="1" hidden="1" x14ac:dyDescent="0.25">
      <c r="A36" s="272"/>
      <c r="B36" s="272"/>
      <c r="C36" s="282"/>
      <c r="E36" s="272"/>
      <c r="F36" s="272"/>
      <c r="G36" s="272"/>
      <c r="I36" s="272"/>
      <c r="L36" s="272"/>
      <c r="O36" s="272"/>
      <c r="P36" s="275"/>
      <c r="Q36" s="275"/>
    </row>
    <row r="37" spans="1:17" s="155" customFormat="1" hidden="1" x14ac:dyDescent="0.25">
      <c r="A37" s="272"/>
      <c r="B37" s="272"/>
      <c r="C37" s="283"/>
      <c r="I37" s="272"/>
      <c r="L37" s="272"/>
      <c r="O37" s="272"/>
      <c r="P37" s="275"/>
      <c r="Q37" s="275"/>
    </row>
    <row r="38" spans="1:17" s="155" customFormat="1" hidden="1" x14ac:dyDescent="0.25">
      <c r="A38" s="272"/>
      <c r="B38" s="272"/>
      <c r="C38" s="283"/>
      <c r="D38" s="272"/>
      <c r="I38" s="272"/>
      <c r="L38" s="272"/>
      <c r="O38" s="272"/>
      <c r="P38" s="275"/>
      <c r="Q38" s="275"/>
    </row>
    <row r="39" spans="1:17" s="155" customFormat="1" hidden="1" x14ac:dyDescent="0.25">
      <c r="A39" s="272"/>
      <c r="B39" s="272"/>
      <c r="I39" s="272"/>
      <c r="J39" s="272"/>
      <c r="K39" s="272"/>
      <c r="L39" s="272"/>
      <c r="O39" s="272"/>
      <c r="P39" s="275"/>
      <c r="Q39" s="275"/>
    </row>
    <row r="40" spans="1:17" s="155" customFormat="1" ht="13" hidden="1" x14ac:dyDescent="0.3">
      <c r="A40" s="272"/>
      <c r="B40" s="272"/>
      <c r="D40" s="284"/>
      <c r="E40" s="272"/>
      <c r="I40" s="272"/>
      <c r="J40" s="272"/>
      <c r="K40" s="272"/>
      <c r="L40" s="272"/>
      <c r="O40" s="272"/>
      <c r="P40" s="275"/>
      <c r="Q40" s="275"/>
    </row>
    <row r="41" spans="1:17" s="155" customFormat="1" hidden="1" x14ac:dyDescent="0.25">
      <c r="A41" s="272"/>
      <c r="B41" s="272"/>
      <c r="D41" s="285"/>
      <c r="E41" s="286"/>
      <c r="I41" s="272"/>
      <c r="J41" s="272"/>
      <c r="K41" s="272"/>
      <c r="L41" s="272"/>
      <c r="O41" s="272"/>
      <c r="P41" s="275"/>
      <c r="Q41" s="275"/>
    </row>
    <row r="42" spans="1:17" s="155" customFormat="1" hidden="1" x14ac:dyDescent="0.25">
      <c r="A42" s="272"/>
      <c r="B42" s="272"/>
      <c r="D42" s="285"/>
      <c r="E42" s="286"/>
      <c r="I42" s="272"/>
      <c r="J42" s="272"/>
      <c r="K42" s="272"/>
      <c r="L42" s="272"/>
      <c r="O42" s="272"/>
      <c r="P42" s="275"/>
      <c r="Q42" s="275"/>
    </row>
    <row r="43" spans="1:17" s="155" customFormat="1" hidden="1" x14ac:dyDescent="0.25">
      <c r="A43" s="272"/>
      <c r="B43" s="272"/>
      <c r="D43" s="272"/>
      <c r="E43" s="272"/>
      <c r="I43" s="272"/>
      <c r="J43" s="272"/>
      <c r="K43" s="272"/>
      <c r="L43" s="272"/>
      <c r="O43" s="272"/>
      <c r="P43" s="275"/>
      <c r="Q43" s="275"/>
    </row>
    <row r="44" spans="1:17" s="155" customFormat="1" hidden="1" x14ac:dyDescent="0.25">
      <c r="A44" s="272"/>
      <c r="B44" s="272"/>
      <c r="I44" s="272"/>
      <c r="J44" s="272"/>
      <c r="K44" s="272"/>
      <c r="L44" s="272"/>
      <c r="O44" s="272"/>
      <c r="P44" s="275"/>
      <c r="Q44" s="275"/>
    </row>
    <row r="45" spans="1:17" s="155" customFormat="1" hidden="1" x14ac:dyDescent="0.25">
      <c r="A45" s="272"/>
      <c r="B45" s="272"/>
      <c r="I45" s="272"/>
      <c r="J45" s="272"/>
      <c r="K45" s="272"/>
      <c r="L45" s="272"/>
      <c r="O45" s="272"/>
      <c r="P45" s="275"/>
      <c r="Q45" s="275"/>
    </row>
    <row r="46" spans="1:17" s="155" customFormat="1" ht="13" hidden="1" x14ac:dyDescent="0.3">
      <c r="A46" s="272"/>
      <c r="B46" s="272"/>
      <c r="C46" s="272"/>
      <c r="D46" s="284"/>
      <c r="E46" s="272"/>
      <c r="F46" s="272"/>
      <c r="G46" s="272"/>
      <c r="I46" s="272"/>
      <c r="K46" s="272"/>
      <c r="L46" s="272"/>
      <c r="O46" s="272"/>
      <c r="P46" s="275"/>
      <c r="Q46" s="275"/>
    </row>
    <row r="47" spans="1:17" s="155" customFormat="1" ht="13" hidden="1" x14ac:dyDescent="0.3">
      <c r="A47" s="272"/>
      <c r="B47" s="272"/>
      <c r="C47" s="272"/>
      <c r="D47" s="284"/>
      <c r="E47" s="272"/>
      <c r="F47" s="272"/>
      <c r="G47" s="272"/>
      <c r="I47" s="272"/>
      <c r="K47" s="272"/>
      <c r="L47" s="272"/>
      <c r="O47" s="272"/>
      <c r="P47" s="275"/>
      <c r="Q47" s="275"/>
    </row>
    <row r="48" spans="1:17" s="155" customFormat="1" ht="13" hidden="1" x14ac:dyDescent="0.3">
      <c r="D48" s="157"/>
      <c r="I48" s="272"/>
      <c r="K48" s="272"/>
      <c r="L48" s="272"/>
      <c r="O48" s="272"/>
      <c r="P48" s="275"/>
      <c r="Q48" s="275"/>
    </row>
    <row r="49" spans="2:17" s="155" customFormat="1" ht="27" hidden="1" customHeight="1" x14ac:dyDescent="0.25">
      <c r="D49" s="409"/>
      <c r="E49" s="409"/>
      <c r="F49" s="409"/>
      <c r="I49" s="272"/>
      <c r="J49" s="272"/>
      <c r="K49" s="272"/>
      <c r="N49" s="272"/>
      <c r="O49" s="272"/>
      <c r="P49" s="275"/>
      <c r="Q49" s="275"/>
    </row>
    <row r="50" spans="2:17" s="155" customFormat="1" ht="14.25" hidden="1" customHeight="1" x14ac:dyDescent="0.25">
      <c r="D50" s="287"/>
      <c r="E50" s="272"/>
      <c r="L50" s="272"/>
      <c r="M50" s="272"/>
      <c r="N50" s="272"/>
      <c r="O50" s="272"/>
      <c r="P50" s="275"/>
      <c r="Q50" s="275"/>
    </row>
    <row r="51" spans="2:17" s="155" customFormat="1" hidden="1" x14ac:dyDescent="0.25">
      <c r="D51" s="287"/>
      <c r="E51" s="272"/>
      <c r="L51" s="272"/>
      <c r="M51" s="272"/>
      <c r="N51" s="272"/>
      <c r="O51" s="272"/>
      <c r="P51" s="275"/>
      <c r="Q51" s="275"/>
    </row>
    <row r="52" spans="2:17" s="155" customFormat="1" hidden="1" x14ac:dyDescent="0.25">
      <c r="D52" s="287"/>
      <c r="E52" s="272"/>
      <c r="L52" s="272"/>
      <c r="M52" s="272"/>
      <c r="N52" s="272"/>
      <c r="O52" s="272"/>
      <c r="P52" s="275"/>
      <c r="Q52" s="275"/>
    </row>
    <row r="53" spans="2:17" s="155" customFormat="1" hidden="1" x14ac:dyDescent="0.25">
      <c r="D53" s="287"/>
      <c r="E53" s="272"/>
      <c r="L53" s="272"/>
      <c r="M53" s="272"/>
      <c r="N53" s="272"/>
      <c r="O53" s="272"/>
      <c r="P53" s="275"/>
      <c r="Q53" s="275"/>
    </row>
    <row r="54" spans="2:17" s="155" customFormat="1" hidden="1" x14ac:dyDescent="0.25">
      <c r="D54" s="287"/>
      <c r="E54" s="272"/>
      <c r="L54" s="272"/>
      <c r="M54" s="272"/>
      <c r="N54" s="272"/>
      <c r="O54" s="272"/>
      <c r="P54" s="275"/>
      <c r="Q54" s="275"/>
    </row>
    <row r="55" spans="2:17" s="155" customFormat="1" hidden="1" x14ac:dyDescent="0.25">
      <c r="D55" s="287"/>
      <c r="E55" s="272"/>
      <c r="L55" s="272"/>
      <c r="M55" s="272"/>
      <c r="N55" s="272"/>
      <c r="O55" s="272"/>
      <c r="P55" s="275"/>
      <c r="Q55" s="275"/>
    </row>
    <row r="56" spans="2:17" s="155" customFormat="1" hidden="1" x14ac:dyDescent="0.25">
      <c r="D56" s="287"/>
      <c r="E56" s="272"/>
      <c r="L56" s="272"/>
      <c r="M56" s="272"/>
      <c r="N56" s="272"/>
      <c r="O56" s="272"/>
      <c r="P56" s="275"/>
      <c r="Q56" s="275"/>
    </row>
    <row r="57" spans="2:17" s="155" customFormat="1" hidden="1" x14ac:dyDescent="0.25">
      <c r="B57" s="272"/>
      <c r="D57" s="287"/>
      <c r="E57" s="272"/>
      <c r="F57" s="272"/>
      <c r="G57" s="272"/>
      <c r="L57" s="272"/>
      <c r="M57" s="272"/>
      <c r="N57" s="272"/>
      <c r="O57" s="272"/>
      <c r="P57" s="275"/>
      <c r="Q57" s="275"/>
    </row>
    <row r="58" spans="2:17" s="155" customFormat="1" hidden="1" x14ac:dyDescent="0.25">
      <c r="B58" s="272"/>
      <c r="D58" s="287"/>
      <c r="E58" s="272"/>
      <c r="F58" s="272"/>
      <c r="G58" s="272"/>
      <c r="L58" s="272"/>
      <c r="M58" s="272"/>
      <c r="N58" s="272"/>
      <c r="O58" s="272"/>
      <c r="P58" s="275"/>
      <c r="Q58" s="275"/>
    </row>
    <row r="59" spans="2:17" s="155" customFormat="1" hidden="1" x14ac:dyDescent="0.25">
      <c r="B59" s="272"/>
      <c r="D59" s="287"/>
      <c r="E59" s="272"/>
      <c r="F59" s="272"/>
      <c r="G59" s="272"/>
      <c r="L59" s="272"/>
      <c r="M59" s="272"/>
      <c r="N59" s="272"/>
      <c r="O59" s="272"/>
      <c r="P59" s="275"/>
      <c r="Q59" s="275"/>
    </row>
    <row r="60" spans="2:17" s="155" customFormat="1" hidden="1" x14ac:dyDescent="0.25">
      <c r="B60" s="272"/>
      <c r="D60" s="287"/>
      <c r="E60" s="272"/>
      <c r="F60" s="272"/>
      <c r="G60" s="272"/>
      <c r="L60" s="272"/>
      <c r="M60" s="272"/>
      <c r="N60" s="272"/>
      <c r="O60" s="272"/>
      <c r="P60" s="275"/>
      <c r="Q60" s="275"/>
    </row>
    <row r="61" spans="2:17" s="155" customFormat="1" hidden="1" x14ac:dyDescent="0.25">
      <c r="B61" s="272"/>
      <c r="D61" s="287"/>
      <c r="E61" s="272"/>
      <c r="F61" s="272"/>
      <c r="G61" s="272"/>
      <c r="L61" s="272"/>
      <c r="M61" s="272"/>
      <c r="N61" s="272"/>
      <c r="O61" s="272"/>
      <c r="P61" s="275"/>
      <c r="Q61" s="275"/>
    </row>
    <row r="62" spans="2:17" s="155" customFormat="1" hidden="1" x14ac:dyDescent="0.25">
      <c r="B62" s="272"/>
      <c r="D62" s="287"/>
      <c r="E62" s="272"/>
      <c r="F62" s="272"/>
      <c r="G62" s="272"/>
      <c r="L62" s="272"/>
      <c r="M62" s="272"/>
      <c r="N62" s="272"/>
      <c r="O62" s="272"/>
      <c r="P62" s="275"/>
      <c r="Q62" s="275"/>
    </row>
    <row r="63" spans="2:17" s="155" customFormat="1" hidden="1" x14ac:dyDescent="0.25">
      <c r="B63" s="272"/>
      <c r="D63" s="287"/>
      <c r="E63" s="272"/>
      <c r="F63" s="272"/>
      <c r="G63" s="272"/>
      <c r="L63" s="272"/>
      <c r="M63" s="272"/>
      <c r="N63" s="272"/>
      <c r="O63" s="272"/>
      <c r="P63" s="275"/>
      <c r="Q63" s="275"/>
    </row>
    <row r="64" spans="2:17" s="155" customFormat="1" hidden="1" x14ac:dyDescent="0.25">
      <c r="B64" s="272"/>
      <c r="D64" s="287"/>
      <c r="E64" s="272"/>
      <c r="F64" s="272"/>
      <c r="G64" s="272"/>
      <c r="L64" s="272"/>
      <c r="M64" s="272"/>
      <c r="N64" s="272"/>
      <c r="O64" s="272"/>
      <c r="P64" s="275"/>
      <c r="Q64" s="275"/>
    </row>
    <row r="65" spans="1:17" s="155" customFormat="1" hidden="1" x14ac:dyDescent="0.25">
      <c r="B65" s="272"/>
      <c r="D65" s="287"/>
      <c r="E65" s="272"/>
      <c r="F65" s="272"/>
      <c r="G65" s="272"/>
      <c r="L65" s="272"/>
      <c r="M65" s="272"/>
      <c r="N65" s="272"/>
      <c r="O65" s="272"/>
      <c r="P65" s="275"/>
      <c r="Q65" s="275"/>
    </row>
    <row r="66" spans="1:17" s="155" customFormat="1" hidden="1" x14ac:dyDescent="0.25">
      <c r="B66" s="272"/>
      <c r="D66" s="287"/>
      <c r="E66" s="272"/>
      <c r="F66" s="272"/>
      <c r="G66" s="272"/>
      <c r="K66" s="272"/>
      <c r="L66" s="272"/>
      <c r="M66" s="272"/>
      <c r="N66" s="272"/>
      <c r="O66" s="272"/>
      <c r="P66" s="275"/>
      <c r="Q66" s="275"/>
    </row>
    <row r="67" spans="1:17" s="155" customFormat="1" hidden="1" x14ac:dyDescent="0.25">
      <c r="B67" s="272"/>
      <c r="D67" s="287"/>
      <c r="E67" s="272"/>
      <c r="F67" s="272"/>
      <c r="G67" s="272"/>
      <c r="H67" s="272"/>
      <c r="K67" s="272"/>
      <c r="L67" s="272"/>
      <c r="M67" s="272"/>
      <c r="N67" s="272"/>
      <c r="O67" s="272"/>
      <c r="P67" s="275"/>
      <c r="Q67" s="275"/>
    </row>
    <row r="68" spans="1:17" s="155" customFormat="1" hidden="1" x14ac:dyDescent="0.25">
      <c r="B68" s="272"/>
      <c r="D68" s="287"/>
      <c r="E68" s="272"/>
      <c r="F68" s="272"/>
      <c r="G68" s="272"/>
      <c r="H68" s="272"/>
      <c r="K68" s="272"/>
      <c r="L68" s="272"/>
      <c r="M68" s="272"/>
      <c r="N68" s="272"/>
      <c r="O68" s="272"/>
      <c r="P68" s="275"/>
      <c r="Q68" s="275"/>
    </row>
    <row r="69" spans="1:17" s="155" customFormat="1" hidden="1" x14ac:dyDescent="0.25">
      <c r="B69" s="272"/>
      <c r="D69" s="287"/>
      <c r="E69" s="272"/>
      <c r="F69" s="272"/>
      <c r="G69" s="272"/>
      <c r="H69" s="272"/>
      <c r="K69" s="272"/>
      <c r="L69" s="272"/>
      <c r="M69" s="272"/>
      <c r="N69" s="272"/>
      <c r="O69" s="272"/>
      <c r="P69" s="275"/>
      <c r="Q69" s="275"/>
    </row>
    <row r="70" spans="1:17" s="155" customFormat="1" hidden="1" x14ac:dyDescent="0.25">
      <c r="B70" s="272"/>
      <c r="D70" s="287"/>
      <c r="E70" s="272"/>
      <c r="F70" s="272"/>
      <c r="G70" s="272"/>
      <c r="H70" s="272"/>
      <c r="K70" s="272"/>
      <c r="L70" s="272"/>
      <c r="M70" s="272"/>
      <c r="N70" s="272"/>
      <c r="O70" s="272"/>
      <c r="P70" s="275"/>
      <c r="Q70" s="275"/>
    </row>
    <row r="71" spans="1:17" s="155" customFormat="1" hidden="1" x14ac:dyDescent="0.25">
      <c r="B71" s="272"/>
      <c r="D71" s="287"/>
      <c r="E71" s="272"/>
      <c r="F71" s="272"/>
      <c r="G71" s="272"/>
      <c r="H71" s="272"/>
      <c r="K71" s="272"/>
      <c r="L71" s="272"/>
      <c r="M71" s="272"/>
      <c r="N71" s="272"/>
      <c r="O71" s="272"/>
      <c r="P71" s="275"/>
      <c r="Q71" s="275"/>
    </row>
    <row r="72" spans="1:17" s="155" customFormat="1" hidden="1" x14ac:dyDescent="0.25">
      <c r="B72" s="272"/>
      <c r="D72" s="287"/>
      <c r="E72" s="272"/>
      <c r="F72" s="272"/>
      <c r="G72" s="272"/>
      <c r="H72" s="272"/>
      <c r="K72" s="272"/>
      <c r="L72" s="272"/>
      <c r="M72" s="272"/>
      <c r="N72" s="272"/>
      <c r="O72" s="272"/>
      <c r="P72" s="275"/>
      <c r="Q72" s="275"/>
    </row>
    <row r="73" spans="1:17" s="155" customFormat="1" hidden="1" x14ac:dyDescent="0.25">
      <c r="B73" s="272"/>
      <c r="D73" s="287"/>
      <c r="E73" s="272"/>
      <c r="F73" s="272"/>
      <c r="G73" s="272"/>
      <c r="H73" s="272"/>
      <c r="K73" s="272"/>
      <c r="L73" s="272"/>
      <c r="M73" s="272"/>
      <c r="N73" s="272"/>
      <c r="O73" s="272"/>
      <c r="P73" s="275"/>
      <c r="Q73" s="275"/>
    </row>
    <row r="74" spans="1:17" s="155" customFormat="1" hidden="1" x14ac:dyDescent="0.25">
      <c r="B74" s="272"/>
      <c r="D74" s="287"/>
      <c r="E74" s="272"/>
      <c r="F74" s="272"/>
      <c r="G74" s="272"/>
      <c r="H74" s="272"/>
      <c r="K74" s="272"/>
      <c r="L74" s="272"/>
      <c r="M74" s="272"/>
      <c r="N74" s="272"/>
      <c r="O74" s="272"/>
      <c r="P74" s="275"/>
      <c r="Q74" s="275"/>
    </row>
    <row r="75" spans="1:17" s="155" customFormat="1" hidden="1" x14ac:dyDescent="0.25">
      <c r="A75" s="288"/>
      <c r="B75" s="272"/>
      <c r="C75" s="272"/>
      <c r="D75" s="272"/>
      <c r="E75" s="272"/>
      <c r="F75" s="272"/>
      <c r="G75" s="272"/>
      <c r="H75" s="272"/>
      <c r="K75" s="272"/>
      <c r="L75" s="272"/>
      <c r="M75" s="272"/>
      <c r="N75" s="272"/>
      <c r="O75" s="272"/>
      <c r="P75" s="275"/>
      <c r="Q75" s="275"/>
    </row>
    <row r="76" spans="1:17" s="121" customFormat="1" hidden="1" x14ac:dyDescent="0.25">
      <c r="A76" s="137" t="str">
        <f>IF(C75="","Zeilen ausblenden","")</f>
        <v>Zeilen ausblenden</v>
      </c>
      <c r="B76" s="118"/>
      <c r="C76" s="118"/>
      <c r="E76" s="118"/>
      <c r="F76" s="118"/>
      <c r="G76" s="118"/>
      <c r="H76" s="118"/>
      <c r="K76" s="118"/>
      <c r="L76" s="118"/>
      <c r="M76" s="118"/>
      <c r="N76" s="118"/>
      <c r="O76" s="118"/>
      <c r="P76" s="123"/>
      <c r="Q76" s="123"/>
    </row>
    <row r="77" spans="1:17" s="121" customFormat="1" hidden="1" x14ac:dyDescent="0.25">
      <c r="A77" s="138" t="s">
        <v>309</v>
      </c>
      <c r="B77" s="118"/>
      <c r="C77" s="118"/>
      <c r="E77" s="118"/>
      <c r="F77" s="118"/>
      <c r="G77" s="118"/>
      <c r="H77" s="118"/>
      <c r="I77" s="118"/>
      <c r="J77" s="118"/>
      <c r="K77" s="118"/>
      <c r="L77" s="118"/>
      <c r="M77" s="118"/>
      <c r="N77" s="118"/>
      <c r="O77" s="118"/>
      <c r="P77" s="123"/>
      <c r="Q77" s="123"/>
    </row>
    <row r="78" spans="1:17" s="155" customFormat="1" hidden="1" x14ac:dyDescent="0.25">
      <c r="A78" s="272"/>
      <c r="B78" s="272"/>
      <c r="C78" s="272"/>
      <c r="E78" s="272"/>
      <c r="F78" s="272"/>
      <c r="G78" s="272"/>
      <c r="H78" s="272"/>
      <c r="I78" s="272"/>
      <c r="J78" s="272"/>
      <c r="K78" s="272"/>
      <c r="L78" s="272"/>
      <c r="M78" s="272"/>
      <c r="N78" s="272"/>
      <c r="O78" s="272"/>
      <c r="P78" s="275"/>
      <c r="Q78" s="275"/>
    </row>
    <row r="79" spans="1:17" s="155" customFormat="1" hidden="1" x14ac:dyDescent="0.25">
      <c r="A79" s="272"/>
      <c r="B79" s="272"/>
      <c r="C79" s="272"/>
      <c r="E79" s="272"/>
      <c r="F79" s="272"/>
      <c r="G79" s="272"/>
      <c r="H79" s="272"/>
      <c r="I79" s="272"/>
      <c r="J79" s="272"/>
      <c r="K79" s="272"/>
      <c r="L79" s="272"/>
      <c r="M79" s="272"/>
      <c r="N79" s="272"/>
      <c r="O79" s="272"/>
      <c r="P79" s="275"/>
      <c r="Q79" s="275"/>
    </row>
    <row r="80" spans="1:17" s="155" customFormat="1" ht="13" hidden="1" x14ac:dyDescent="0.3">
      <c r="A80" s="272"/>
      <c r="B80" s="272"/>
      <c r="C80" s="157"/>
      <c r="E80" s="272"/>
      <c r="F80" s="272"/>
      <c r="G80" s="272"/>
      <c r="H80" s="272"/>
      <c r="I80" s="272"/>
      <c r="J80" s="272"/>
      <c r="K80" s="272"/>
      <c r="L80" s="272"/>
      <c r="M80" s="272"/>
      <c r="N80" s="272"/>
      <c r="O80" s="272"/>
      <c r="P80" s="275"/>
      <c r="Q80" s="275"/>
    </row>
    <row r="81" spans="1:17" s="155" customFormat="1" ht="13" hidden="1" x14ac:dyDescent="0.3">
      <c r="A81" s="272"/>
      <c r="B81" s="272"/>
      <c r="C81" s="280"/>
      <c r="E81" s="272"/>
      <c r="F81" s="272"/>
      <c r="G81" s="272"/>
      <c r="H81" s="272"/>
      <c r="I81" s="272"/>
      <c r="J81" s="272"/>
      <c r="K81" s="272"/>
      <c r="L81" s="272"/>
      <c r="M81" s="272"/>
      <c r="N81" s="272"/>
      <c r="O81" s="272"/>
      <c r="P81" s="275"/>
      <c r="Q81" s="275"/>
    </row>
    <row r="82" spans="1:17" s="155" customFormat="1" ht="13" hidden="1" x14ac:dyDescent="0.3">
      <c r="A82" s="272"/>
      <c r="B82" s="272"/>
      <c r="C82" s="280"/>
      <c r="E82" s="272"/>
      <c r="F82" s="272"/>
      <c r="G82" s="272"/>
      <c r="H82" s="272"/>
      <c r="I82" s="272"/>
      <c r="J82" s="272"/>
      <c r="K82" s="272"/>
      <c r="L82" s="272"/>
      <c r="M82" s="272"/>
      <c r="N82" s="272"/>
      <c r="O82" s="272"/>
      <c r="P82" s="275"/>
      <c r="Q82" s="275"/>
    </row>
    <row r="83" spans="1:17" s="155" customFormat="1" ht="13" hidden="1" x14ac:dyDescent="0.3">
      <c r="A83" s="272"/>
      <c r="B83" s="272"/>
      <c r="C83" s="280"/>
      <c r="E83" s="272"/>
      <c r="F83" s="272"/>
      <c r="G83" s="272"/>
      <c r="H83" s="272"/>
      <c r="I83" s="272"/>
      <c r="J83" s="272"/>
      <c r="K83" s="272"/>
      <c r="L83" s="272"/>
      <c r="M83" s="272"/>
      <c r="N83" s="272"/>
      <c r="O83" s="272"/>
      <c r="P83" s="275"/>
      <c r="Q83" s="275"/>
    </row>
    <row r="84" spans="1:17" s="155" customFormat="1" ht="13" hidden="1" x14ac:dyDescent="0.3">
      <c r="A84" s="272"/>
      <c r="B84" s="272"/>
      <c r="C84" s="280"/>
      <c r="E84" s="272"/>
      <c r="F84" s="272"/>
      <c r="G84" s="272"/>
      <c r="H84" s="272"/>
      <c r="I84" s="272"/>
      <c r="J84" s="272"/>
      <c r="K84" s="272"/>
      <c r="L84" s="272"/>
      <c r="M84" s="272"/>
      <c r="N84" s="272"/>
      <c r="O84" s="272"/>
      <c r="P84" s="275"/>
      <c r="Q84" s="275"/>
    </row>
    <row r="85" spans="1:17" s="155" customFormat="1" hidden="1" x14ac:dyDescent="0.25">
      <c r="A85" s="272"/>
      <c r="B85" s="272"/>
      <c r="C85" s="272"/>
      <c r="E85" s="272"/>
      <c r="F85" s="272"/>
      <c r="G85" s="272"/>
      <c r="H85" s="272"/>
      <c r="I85" s="272"/>
      <c r="J85" s="272"/>
      <c r="K85" s="272"/>
      <c r="L85" s="272"/>
      <c r="M85" s="272"/>
      <c r="N85" s="272"/>
      <c r="O85" s="272"/>
      <c r="P85" s="275"/>
      <c r="Q85" s="275"/>
    </row>
    <row r="86" spans="1:17" s="7" customFormat="1" ht="13" hidden="1" x14ac:dyDescent="0.3">
      <c r="A86" s="105" t="s">
        <v>276</v>
      </c>
      <c r="B86" s="105"/>
      <c r="C86" s="105"/>
      <c r="D86" s="140"/>
      <c r="O86" s="8"/>
      <c r="P86" s="141"/>
      <c r="Q86" s="141"/>
    </row>
    <row r="87" spans="1:17" s="7" customFormat="1" ht="13" hidden="1" x14ac:dyDescent="0.3">
      <c r="A87" s="105" t="s">
        <v>276</v>
      </c>
      <c r="B87" s="105"/>
      <c r="C87" s="105"/>
      <c r="D87" s="140"/>
      <c r="O87" s="8"/>
      <c r="P87" s="141"/>
      <c r="Q87" s="141"/>
    </row>
    <row r="88" spans="1:17" s="7" customFormat="1" ht="13" hidden="1" x14ac:dyDescent="0.3">
      <c r="A88" s="105" t="s">
        <v>276</v>
      </c>
      <c r="B88" s="105"/>
      <c r="C88" s="105"/>
      <c r="D88" s="140"/>
      <c r="O88" s="8"/>
      <c r="P88" s="141"/>
      <c r="Q88" s="141"/>
    </row>
    <row r="89" spans="1:17" s="7" customFormat="1" ht="13" hidden="1" x14ac:dyDescent="0.3">
      <c r="A89" s="105" t="s">
        <v>276</v>
      </c>
      <c r="B89" s="105"/>
      <c r="C89" s="105"/>
      <c r="D89" s="140"/>
      <c r="J89" s="7" t="s">
        <v>313</v>
      </c>
      <c r="O89" s="8"/>
      <c r="P89" s="141"/>
      <c r="Q89" s="141"/>
    </row>
    <row r="90" spans="1:17" s="7" customFormat="1" ht="13" hidden="1" x14ac:dyDescent="0.3">
      <c r="A90" s="105" t="s">
        <v>276</v>
      </c>
      <c r="B90" s="105"/>
      <c r="C90" s="105"/>
      <c r="D90" s="140"/>
      <c r="I90" s="7" t="e">
        <f>#REF!</f>
        <v>#REF!</v>
      </c>
      <c r="J90" s="142" t="e">
        <f t="shared" ref="J90:J114" si="0">IF(I90="","",IF(AND(ROUND(K90/$D$42,0)=K90/$D$42,K90&gt;$D$42-1),$D$41,0))</f>
        <v>#REF!</v>
      </c>
      <c r="K90" s="7">
        <v>1</v>
      </c>
      <c r="O90" s="8"/>
      <c r="P90" s="141"/>
      <c r="Q90" s="141"/>
    </row>
    <row r="91" spans="1:17" s="7" customFormat="1" ht="13" hidden="1" x14ac:dyDescent="0.3">
      <c r="A91" s="105" t="s">
        <v>276</v>
      </c>
      <c r="B91" s="105"/>
      <c r="C91" s="105"/>
      <c r="D91" s="140"/>
      <c r="I91" s="7" t="e">
        <f>IF(I90&lt;#REF!,I90+1,"")</f>
        <v>#REF!</v>
      </c>
      <c r="J91" s="142" t="e">
        <f t="shared" si="0"/>
        <v>#REF!</v>
      </c>
      <c r="K91" s="7">
        <v>2</v>
      </c>
      <c r="O91" s="8"/>
      <c r="P91" s="141"/>
      <c r="Q91" s="141"/>
    </row>
    <row r="92" spans="1:17" s="7" customFormat="1" ht="13" hidden="1" x14ac:dyDescent="0.3">
      <c r="A92" s="105" t="s">
        <v>276</v>
      </c>
      <c r="B92" s="105"/>
      <c r="C92" s="105"/>
      <c r="D92" s="140"/>
      <c r="I92" s="7" t="e">
        <f>IF(I91&lt;#REF!,I91+1,"")</f>
        <v>#REF!</v>
      </c>
      <c r="J92" s="142" t="e">
        <f t="shared" si="0"/>
        <v>#REF!</v>
      </c>
      <c r="K92" s="7">
        <v>3</v>
      </c>
      <c r="O92" s="8"/>
      <c r="P92" s="141"/>
      <c r="Q92" s="141"/>
    </row>
    <row r="93" spans="1:17" s="7" customFormat="1" ht="13" hidden="1" x14ac:dyDescent="0.3">
      <c r="A93" s="105" t="s">
        <v>276</v>
      </c>
      <c r="B93" s="105"/>
      <c r="C93" s="105"/>
      <c r="D93" s="140"/>
      <c r="I93" s="7" t="e">
        <f>IF(I92&lt;#REF!,I92+1,"")</f>
        <v>#REF!</v>
      </c>
      <c r="J93" s="142" t="e">
        <f t="shared" si="0"/>
        <v>#REF!</v>
      </c>
      <c r="K93" s="7">
        <v>4</v>
      </c>
      <c r="O93" s="8"/>
      <c r="P93" s="141"/>
      <c r="Q93" s="141"/>
    </row>
    <row r="94" spans="1:17" s="7" customFormat="1" ht="13" hidden="1" x14ac:dyDescent="0.3">
      <c r="A94" s="105" t="s">
        <v>276</v>
      </c>
      <c r="B94" s="105"/>
      <c r="C94" s="105"/>
      <c r="D94" s="140"/>
      <c r="I94" s="7" t="e">
        <f>IF(I93&lt;#REF!,I93+1,"")</f>
        <v>#REF!</v>
      </c>
      <c r="J94" s="142" t="e">
        <f t="shared" si="0"/>
        <v>#REF!</v>
      </c>
      <c r="K94" s="7">
        <v>5</v>
      </c>
      <c r="O94" s="8"/>
      <c r="P94" s="141"/>
      <c r="Q94" s="141"/>
    </row>
    <row r="95" spans="1:17" s="7" customFormat="1" ht="13" hidden="1" x14ac:dyDescent="0.3">
      <c r="A95" s="105" t="s">
        <v>276</v>
      </c>
      <c r="B95" s="105"/>
      <c r="C95" s="105"/>
      <c r="D95" s="140"/>
      <c r="I95" s="7" t="e">
        <f>IF(I94&lt;#REF!,I94+1,"")</f>
        <v>#REF!</v>
      </c>
      <c r="J95" s="142" t="e">
        <f t="shared" si="0"/>
        <v>#REF!</v>
      </c>
      <c r="K95" s="7">
        <v>6</v>
      </c>
      <c r="O95" s="8"/>
      <c r="P95" s="141"/>
      <c r="Q95" s="141"/>
    </row>
    <row r="96" spans="1:17" s="7" customFormat="1" ht="13" hidden="1" x14ac:dyDescent="0.3">
      <c r="A96" s="105" t="s">
        <v>276</v>
      </c>
      <c r="B96" s="105"/>
      <c r="C96" s="105"/>
      <c r="D96" s="140"/>
      <c r="I96" s="7" t="e">
        <f>IF(I95&lt;#REF!,I95+1,"")</f>
        <v>#REF!</v>
      </c>
      <c r="J96" s="142" t="e">
        <f t="shared" si="0"/>
        <v>#REF!</v>
      </c>
      <c r="K96" s="7">
        <v>7</v>
      </c>
      <c r="O96" s="8"/>
      <c r="P96" s="141"/>
      <c r="Q96" s="141"/>
    </row>
    <row r="97" spans="1:17" s="7" customFormat="1" ht="13" hidden="1" x14ac:dyDescent="0.3">
      <c r="A97" s="105" t="s">
        <v>276</v>
      </c>
      <c r="B97" s="105"/>
      <c r="C97" s="105"/>
      <c r="D97" s="140"/>
      <c r="I97" s="7" t="e">
        <f>IF(I96&lt;#REF!,I96+1,"")</f>
        <v>#REF!</v>
      </c>
      <c r="J97" s="142" t="e">
        <f t="shared" si="0"/>
        <v>#REF!</v>
      </c>
      <c r="K97" s="7">
        <v>8</v>
      </c>
      <c r="O97" s="8"/>
      <c r="P97" s="141"/>
      <c r="Q97" s="141"/>
    </row>
    <row r="98" spans="1:17" s="7" customFormat="1" ht="13" hidden="1" x14ac:dyDescent="0.3">
      <c r="A98" s="105" t="s">
        <v>276</v>
      </c>
      <c r="B98" s="105"/>
      <c r="C98" s="105"/>
      <c r="D98" s="140"/>
      <c r="I98" s="7" t="e">
        <f>IF(I97&lt;#REF!,I97+1,"")</f>
        <v>#REF!</v>
      </c>
      <c r="J98" s="142" t="e">
        <f t="shared" si="0"/>
        <v>#REF!</v>
      </c>
      <c r="K98" s="7">
        <v>9</v>
      </c>
      <c r="O98" s="8"/>
      <c r="P98" s="141"/>
      <c r="Q98" s="141"/>
    </row>
    <row r="99" spans="1:17" s="7" customFormat="1" ht="13" hidden="1" x14ac:dyDescent="0.3">
      <c r="A99" s="105" t="s">
        <v>276</v>
      </c>
      <c r="B99" s="105"/>
      <c r="C99" s="105"/>
      <c r="D99" s="140"/>
      <c r="I99" s="7" t="e">
        <f>IF(I98&lt;#REF!,I98+1,"")</f>
        <v>#REF!</v>
      </c>
      <c r="J99" s="142" t="e">
        <f t="shared" si="0"/>
        <v>#REF!</v>
      </c>
      <c r="K99" s="7">
        <v>10</v>
      </c>
      <c r="O99" s="8"/>
      <c r="P99" s="141"/>
      <c r="Q99" s="141"/>
    </row>
    <row r="100" spans="1:17" s="7" customFormat="1" ht="13" hidden="1" x14ac:dyDescent="0.3">
      <c r="A100" s="105" t="s">
        <v>276</v>
      </c>
      <c r="B100" s="105"/>
      <c r="C100" s="105"/>
      <c r="D100" s="140"/>
      <c r="I100" s="7" t="e">
        <f>IF(I99&lt;#REF!,I99+1,"")</f>
        <v>#REF!</v>
      </c>
      <c r="J100" s="142" t="e">
        <f t="shared" si="0"/>
        <v>#REF!</v>
      </c>
      <c r="K100" s="7">
        <v>11</v>
      </c>
      <c r="O100" s="8"/>
      <c r="P100" s="141"/>
      <c r="Q100" s="141"/>
    </row>
    <row r="101" spans="1:17" s="7" customFormat="1" ht="13" hidden="1" x14ac:dyDescent="0.3">
      <c r="A101" s="105" t="s">
        <v>276</v>
      </c>
      <c r="B101" s="105"/>
      <c r="C101" s="105"/>
      <c r="D101" s="140"/>
      <c r="I101" s="7" t="e">
        <f>IF(I100&lt;#REF!,I100+1,"")</f>
        <v>#REF!</v>
      </c>
      <c r="J101" s="142" t="e">
        <f t="shared" si="0"/>
        <v>#REF!</v>
      </c>
      <c r="K101" s="7">
        <v>12</v>
      </c>
      <c r="O101" s="8"/>
      <c r="P101" s="141"/>
      <c r="Q101" s="141"/>
    </row>
    <row r="102" spans="1:17" s="7" customFormat="1" ht="13" hidden="1" x14ac:dyDescent="0.3">
      <c r="A102" s="105" t="s">
        <v>276</v>
      </c>
      <c r="B102" s="105"/>
      <c r="C102" s="105"/>
      <c r="D102" s="140"/>
      <c r="I102" s="7" t="e">
        <f>IF(I101&lt;#REF!,I101+1,"")</f>
        <v>#REF!</v>
      </c>
      <c r="J102" s="142" t="e">
        <f t="shared" si="0"/>
        <v>#REF!</v>
      </c>
      <c r="K102" s="7">
        <v>13</v>
      </c>
      <c r="O102" s="8"/>
      <c r="P102" s="141"/>
      <c r="Q102" s="141"/>
    </row>
    <row r="103" spans="1:17" s="7" customFormat="1" ht="13" hidden="1" x14ac:dyDescent="0.3">
      <c r="A103" s="105" t="s">
        <v>276</v>
      </c>
      <c r="B103" s="105"/>
      <c r="C103" s="105"/>
      <c r="D103" s="140"/>
      <c r="I103" s="7" t="e">
        <f>IF(I102&lt;#REF!,I102+1,"")</f>
        <v>#REF!</v>
      </c>
      <c r="J103" s="142" t="e">
        <f t="shared" si="0"/>
        <v>#REF!</v>
      </c>
      <c r="K103" s="7">
        <v>14</v>
      </c>
      <c r="O103" s="8"/>
      <c r="P103" s="141"/>
      <c r="Q103" s="141"/>
    </row>
    <row r="104" spans="1:17" s="7" customFormat="1" ht="13" hidden="1" x14ac:dyDescent="0.3">
      <c r="A104" s="105" t="s">
        <v>276</v>
      </c>
      <c r="B104" s="105"/>
      <c r="C104" s="105"/>
      <c r="D104" s="140"/>
      <c r="I104" s="7" t="e">
        <f>IF(I103&lt;#REF!,I103+1,"")</f>
        <v>#REF!</v>
      </c>
      <c r="J104" s="142" t="e">
        <f t="shared" si="0"/>
        <v>#REF!</v>
      </c>
      <c r="K104" s="7">
        <v>15</v>
      </c>
      <c r="O104" s="8"/>
      <c r="P104" s="141"/>
      <c r="Q104" s="141"/>
    </row>
    <row r="105" spans="1:17" s="7" customFormat="1" ht="13" hidden="1" x14ac:dyDescent="0.3">
      <c r="A105" s="105" t="s">
        <v>276</v>
      </c>
      <c r="B105" s="105"/>
      <c r="C105" s="105"/>
      <c r="D105" s="140"/>
      <c r="I105" s="7" t="e">
        <f>IF(I104&lt;#REF!,I104+1,"")</f>
        <v>#REF!</v>
      </c>
      <c r="J105" s="142" t="e">
        <f t="shared" si="0"/>
        <v>#REF!</v>
      </c>
      <c r="K105" s="7">
        <v>16</v>
      </c>
      <c r="O105" s="8"/>
      <c r="P105" s="141"/>
      <c r="Q105" s="141"/>
    </row>
    <row r="106" spans="1:17" s="7" customFormat="1" ht="13" hidden="1" x14ac:dyDescent="0.3">
      <c r="A106" s="105" t="s">
        <v>276</v>
      </c>
      <c r="B106" s="105"/>
      <c r="C106" s="105"/>
      <c r="D106" s="140"/>
      <c r="I106" s="7" t="e">
        <f>IF(I105&lt;#REF!,I105+1,"")</f>
        <v>#REF!</v>
      </c>
      <c r="J106" s="142" t="e">
        <f t="shared" si="0"/>
        <v>#REF!</v>
      </c>
      <c r="K106" s="7">
        <v>17</v>
      </c>
      <c r="O106" s="8"/>
      <c r="P106" s="141"/>
      <c r="Q106" s="141"/>
    </row>
    <row r="107" spans="1:17" s="7" customFormat="1" ht="13" hidden="1" x14ac:dyDescent="0.3">
      <c r="A107" s="105" t="s">
        <v>276</v>
      </c>
      <c r="B107" s="105"/>
      <c r="C107" s="105"/>
      <c r="D107" s="140"/>
      <c r="I107" s="7" t="e">
        <f>IF(I106&lt;#REF!,I106+1,"")</f>
        <v>#REF!</v>
      </c>
      <c r="J107" s="142" t="e">
        <f t="shared" si="0"/>
        <v>#REF!</v>
      </c>
      <c r="K107" s="7">
        <v>18</v>
      </c>
      <c r="O107" s="8"/>
      <c r="P107" s="141"/>
      <c r="Q107" s="141"/>
    </row>
    <row r="108" spans="1:17" s="7" customFormat="1" ht="13" hidden="1" x14ac:dyDescent="0.3">
      <c r="A108" s="105" t="s">
        <v>276</v>
      </c>
      <c r="B108" s="105"/>
      <c r="C108" s="105"/>
      <c r="D108" s="140"/>
      <c r="I108" s="7" t="e">
        <f>IF(I107&lt;#REF!,I107+1,"")</f>
        <v>#REF!</v>
      </c>
      <c r="J108" s="142" t="e">
        <f t="shared" si="0"/>
        <v>#REF!</v>
      </c>
      <c r="K108" s="7">
        <v>19</v>
      </c>
      <c r="O108" s="8"/>
      <c r="P108" s="141"/>
      <c r="Q108" s="141"/>
    </row>
    <row r="109" spans="1:17" s="7" customFormat="1" ht="13" hidden="1" x14ac:dyDescent="0.3">
      <c r="A109" s="105" t="s">
        <v>276</v>
      </c>
      <c r="B109" s="105"/>
      <c r="C109" s="105"/>
      <c r="D109" s="140"/>
      <c r="I109" s="7" t="e">
        <f>IF(I108&lt;#REF!,I108+1,"")</f>
        <v>#REF!</v>
      </c>
      <c r="J109" s="142" t="e">
        <f t="shared" si="0"/>
        <v>#REF!</v>
      </c>
      <c r="K109" s="7">
        <v>20</v>
      </c>
      <c r="O109" s="8"/>
      <c r="P109" s="141"/>
      <c r="Q109" s="141"/>
    </row>
    <row r="110" spans="1:17" s="7" customFormat="1" ht="13" hidden="1" x14ac:dyDescent="0.3">
      <c r="A110" s="105" t="s">
        <v>276</v>
      </c>
      <c r="B110" s="105"/>
      <c r="C110" s="105"/>
      <c r="D110" s="140"/>
      <c r="I110" s="7" t="e">
        <f>IF(I109&lt;#REF!,I109+1,"")</f>
        <v>#REF!</v>
      </c>
      <c r="J110" s="142" t="e">
        <f t="shared" si="0"/>
        <v>#REF!</v>
      </c>
      <c r="K110" s="7">
        <v>21</v>
      </c>
      <c r="O110" s="8"/>
      <c r="P110" s="141"/>
      <c r="Q110" s="141"/>
    </row>
    <row r="111" spans="1:17" s="7" customFormat="1" ht="13" hidden="1" x14ac:dyDescent="0.3">
      <c r="A111" s="105" t="s">
        <v>276</v>
      </c>
      <c r="B111" s="105"/>
      <c r="C111" s="105"/>
      <c r="D111" s="140"/>
      <c r="I111" s="7" t="e">
        <f>IF(I110&lt;#REF!,I110+1,"")</f>
        <v>#REF!</v>
      </c>
      <c r="J111" s="142" t="e">
        <f t="shared" si="0"/>
        <v>#REF!</v>
      </c>
      <c r="K111" s="7">
        <v>22</v>
      </c>
      <c r="O111" s="8"/>
      <c r="P111" s="141"/>
      <c r="Q111" s="141"/>
    </row>
    <row r="112" spans="1:17" s="7" customFormat="1" ht="13" hidden="1" x14ac:dyDescent="0.3">
      <c r="A112" s="105" t="s">
        <v>276</v>
      </c>
      <c r="B112" s="105"/>
      <c r="C112" s="105"/>
      <c r="D112" s="140"/>
      <c r="I112" s="7" t="e">
        <f>IF(I111&lt;#REF!,I111+1,"")</f>
        <v>#REF!</v>
      </c>
      <c r="J112" s="142" t="e">
        <f t="shared" si="0"/>
        <v>#REF!</v>
      </c>
      <c r="K112" s="7">
        <v>23</v>
      </c>
      <c r="O112" s="8"/>
      <c r="P112" s="141"/>
      <c r="Q112" s="141"/>
    </row>
    <row r="113" spans="1:17" s="7" customFormat="1" ht="13" hidden="1" x14ac:dyDescent="0.3">
      <c r="A113" s="105" t="s">
        <v>276</v>
      </c>
      <c r="B113" s="105"/>
      <c r="C113" s="105"/>
      <c r="D113" s="140"/>
      <c r="I113" s="7" t="e">
        <f>IF(I112&lt;#REF!,I112+1,"")</f>
        <v>#REF!</v>
      </c>
      <c r="J113" s="142" t="e">
        <f t="shared" si="0"/>
        <v>#REF!</v>
      </c>
      <c r="K113" s="7">
        <v>24</v>
      </c>
      <c r="O113" s="8"/>
      <c r="P113" s="141"/>
      <c r="Q113" s="141"/>
    </row>
    <row r="114" spans="1:17" s="7" customFormat="1" ht="13" hidden="1" x14ac:dyDescent="0.3">
      <c r="A114" s="105" t="s">
        <v>276</v>
      </c>
      <c r="B114" s="105"/>
      <c r="C114" s="105"/>
      <c r="D114" s="140"/>
      <c r="I114" s="7" t="e">
        <f>IF(I113&lt;#REF!,I113+1,"")</f>
        <v>#REF!</v>
      </c>
      <c r="J114" s="142" t="e">
        <f t="shared" si="0"/>
        <v>#REF!</v>
      </c>
      <c r="K114" s="7">
        <v>25</v>
      </c>
      <c r="O114" s="8"/>
      <c r="P114" s="141"/>
      <c r="Q114" s="141"/>
    </row>
    <row r="115" spans="1:17" s="7" customFormat="1" ht="13" hidden="1" x14ac:dyDescent="0.3">
      <c r="A115" s="105" t="s">
        <v>276</v>
      </c>
      <c r="B115" s="105"/>
      <c r="C115" s="105"/>
      <c r="D115" s="140"/>
      <c r="O115" s="8"/>
      <c r="P115" s="141"/>
      <c r="Q115" s="141"/>
    </row>
    <row r="116" spans="1:17" s="7" customFormat="1" ht="13" hidden="1" x14ac:dyDescent="0.3">
      <c r="A116" s="105" t="s">
        <v>276</v>
      </c>
      <c r="B116" s="105"/>
      <c r="C116" s="105"/>
      <c r="D116" s="140"/>
      <c r="O116" s="8"/>
      <c r="P116" s="141"/>
      <c r="Q116" s="141"/>
    </row>
    <row r="117" spans="1:17" s="7" customFormat="1" ht="13" hidden="1" x14ac:dyDescent="0.3">
      <c r="A117" s="105" t="s">
        <v>276</v>
      </c>
      <c r="B117" s="105"/>
      <c r="C117" s="105"/>
      <c r="D117" s="140"/>
      <c r="O117" s="8"/>
      <c r="P117" s="141"/>
      <c r="Q117" s="141"/>
    </row>
    <row r="118" spans="1:17" s="7" customFormat="1" ht="13" hidden="1" x14ac:dyDescent="0.3">
      <c r="A118" s="105" t="s">
        <v>276</v>
      </c>
      <c r="B118" s="105"/>
      <c r="C118" s="105"/>
      <c r="D118" s="140"/>
      <c r="O118" s="8"/>
      <c r="P118" s="141"/>
      <c r="Q118" s="141"/>
    </row>
    <row r="119" spans="1:17" s="7" customFormat="1" ht="13" hidden="1" x14ac:dyDescent="0.3">
      <c r="A119" s="105" t="s">
        <v>276</v>
      </c>
      <c r="B119" s="105"/>
      <c r="C119" s="105"/>
      <c r="D119" s="140"/>
      <c r="O119" s="8"/>
      <c r="P119" s="141"/>
      <c r="Q119" s="141"/>
    </row>
    <row r="120" spans="1:17" s="7" customFormat="1" ht="13" hidden="1" x14ac:dyDescent="0.3">
      <c r="A120" s="105" t="s">
        <v>276</v>
      </c>
      <c r="B120" s="105"/>
      <c r="C120" s="105"/>
      <c r="D120" s="140"/>
      <c r="O120" s="8"/>
      <c r="P120" s="141"/>
      <c r="Q120" s="141"/>
    </row>
    <row r="121" spans="1:17" s="7" customFormat="1" ht="13" hidden="1" x14ac:dyDescent="0.3">
      <c r="A121" s="105" t="s">
        <v>276</v>
      </c>
      <c r="B121" s="105"/>
      <c r="C121" s="105"/>
      <c r="D121" s="140"/>
      <c r="O121" s="8"/>
      <c r="P121" s="141"/>
      <c r="Q121" s="141"/>
    </row>
    <row r="122" spans="1:17" s="7" customFormat="1" ht="13" hidden="1" x14ac:dyDescent="0.3">
      <c r="A122" s="105" t="s">
        <v>276</v>
      </c>
      <c r="B122" s="105"/>
      <c r="C122" s="105"/>
      <c r="D122" s="140"/>
      <c r="O122" s="8"/>
      <c r="P122" s="141"/>
      <c r="Q122" s="141"/>
    </row>
    <row r="123" spans="1:17" s="7" customFormat="1" ht="13" hidden="1" x14ac:dyDescent="0.3">
      <c r="A123" s="105" t="s">
        <v>276</v>
      </c>
      <c r="B123" s="105"/>
      <c r="C123" s="105"/>
      <c r="D123" s="140"/>
      <c r="O123" s="8"/>
      <c r="P123" s="141"/>
      <c r="Q123" s="141"/>
    </row>
    <row r="124" spans="1:17" s="7" customFormat="1" ht="13" hidden="1" x14ac:dyDescent="0.3">
      <c r="A124" s="105" t="s">
        <v>276</v>
      </c>
      <c r="B124" s="105"/>
      <c r="C124" s="105"/>
      <c r="D124" s="140"/>
      <c r="O124" s="8"/>
      <c r="P124" s="141"/>
      <c r="Q124" s="141"/>
    </row>
    <row r="125" spans="1:17" s="155" customFormat="1" hidden="1" x14ac:dyDescent="0.25">
      <c r="A125" s="272"/>
      <c r="B125" s="272"/>
      <c r="C125" s="272"/>
      <c r="E125" s="272"/>
      <c r="F125" s="272"/>
      <c r="G125" s="272"/>
      <c r="H125" s="272"/>
      <c r="I125" s="272"/>
      <c r="J125" s="272"/>
      <c r="K125" s="272"/>
      <c r="L125" s="272"/>
      <c r="M125" s="272"/>
      <c r="N125" s="272"/>
      <c r="O125" s="272"/>
      <c r="P125" s="275"/>
      <c r="Q125" s="275"/>
    </row>
    <row r="126" spans="1:17" s="155" customFormat="1" ht="13" hidden="1" x14ac:dyDescent="0.3">
      <c r="A126" s="272"/>
      <c r="B126" s="272"/>
      <c r="C126" s="272"/>
      <c r="D126" s="157"/>
      <c r="P126" s="275"/>
      <c r="Q126" s="275"/>
    </row>
    <row r="127" spans="1:17" s="155" customFormat="1" ht="5.15" hidden="1" customHeight="1" x14ac:dyDescent="0.25">
      <c r="A127" s="272"/>
      <c r="B127" s="272"/>
      <c r="C127" s="272"/>
      <c r="P127" s="275"/>
      <c r="Q127" s="275"/>
    </row>
    <row r="128" spans="1:17" s="7" customFormat="1" ht="13" hidden="1" x14ac:dyDescent="0.3">
      <c r="A128" s="105" t="s">
        <v>276</v>
      </c>
      <c r="D128" s="289">
        <v>10</v>
      </c>
      <c r="E128" s="7" t="s">
        <v>450</v>
      </c>
      <c r="O128" s="7" t="s">
        <v>451</v>
      </c>
      <c r="P128" s="7" t="b">
        <v>1</v>
      </c>
      <c r="Q128" s="7">
        <f>LEN(P128)</f>
        <v>4</v>
      </c>
    </row>
    <row r="129" spans="1:17" s="7" customFormat="1" ht="13" hidden="1" x14ac:dyDescent="0.3">
      <c r="A129" s="105" t="s">
        <v>276</v>
      </c>
      <c r="B129" s="105"/>
      <c r="C129" s="105"/>
      <c r="D129" s="140"/>
      <c r="O129" s="8"/>
      <c r="P129" s="141"/>
      <c r="Q129" s="141"/>
    </row>
    <row r="130" spans="1:17" s="7" customFormat="1" ht="13" hidden="1" x14ac:dyDescent="0.3">
      <c r="A130" s="105" t="s">
        <v>276</v>
      </c>
      <c r="B130" s="105"/>
      <c r="C130" s="105"/>
      <c r="D130" s="140"/>
      <c r="O130" s="8"/>
      <c r="P130" s="141"/>
      <c r="Q130" s="141"/>
    </row>
    <row r="131" spans="1:17" s="7" customFormat="1" ht="13" hidden="1" x14ac:dyDescent="0.3">
      <c r="A131" s="105" t="s">
        <v>276</v>
      </c>
      <c r="B131" s="105"/>
      <c r="C131" s="105"/>
      <c r="D131" s="140"/>
      <c r="O131" s="8"/>
      <c r="P131" s="141"/>
      <c r="Q131" s="141"/>
    </row>
    <row r="132" spans="1:17" s="7" customFormat="1" ht="13" hidden="1" x14ac:dyDescent="0.3">
      <c r="A132" s="105" t="s">
        <v>276</v>
      </c>
      <c r="B132" s="105"/>
      <c r="C132" s="105"/>
      <c r="D132" s="140"/>
      <c r="O132" s="8"/>
      <c r="P132" s="141"/>
      <c r="Q132" s="141"/>
    </row>
    <row r="133" spans="1:17" s="7" customFormat="1" ht="13" hidden="1" x14ac:dyDescent="0.3">
      <c r="A133" s="105" t="s">
        <v>276</v>
      </c>
      <c r="B133" s="105"/>
      <c r="C133" s="105"/>
      <c r="D133" s="140"/>
      <c r="O133" s="8"/>
      <c r="P133" s="141"/>
      <c r="Q133" s="141"/>
    </row>
    <row r="134" spans="1:17" s="7" customFormat="1" ht="13" hidden="1" x14ac:dyDescent="0.3">
      <c r="A134" s="105" t="s">
        <v>276</v>
      </c>
      <c r="B134" s="105"/>
      <c r="C134" s="105"/>
      <c r="D134" s="140"/>
      <c r="O134" s="8"/>
      <c r="P134" s="141"/>
      <c r="Q134" s="141"/>
    </row>
    <row r="135" spans="1:17" s="7" customFormat="1" ht="13" hidden="1" x14ac:dyDescent="0.3">
      <c r="A135" s="105" t="s">
        <v>276</v>
      </c>
      <c r="B135" s="105"/>
      <c r="C135" s="105"/>
      <c r="D135" s="140"/>
      <c r="O135" s="8"/>
      <c r="P135" s="141"/>
      <c r="Q135" s="141"/>
    </row>
    <row r="136" spans="1:17" s="7" customFormat="1" ht="13" hidden="1" x14ac:dyDescent="0.3">
      <c r="A136" s="105" t="s">
        <v>276</v>
      </c>
      <c r="B136" s="105"/>
      <c r="C136" s="105"/>
      <c r="D136" s="140"/>
      <c r="O136" s="8"/>
      <c r="P136" s="141"/>
      <c r="Q136" s="141"/>
    </row>
    <row r="137" spans="1:17" s="7" customFormat="1" ht="13" hidden="1" x14ac:dyDescent="0.3">
      <c r="A137" s="105" t="s">
        <v>276</v>
      </c>
      <c r="B137" s="105"/>
      <c r="C137" s="105"/>
      <c r="D137" s="140"/>
      <c r="O137" s="8"/>
      <c r="P137" s="141"/>
      <c r="Q137" s="141"/>
    </row>
    <row r="138" spans="1:17" s="7" customFormat="1" ht="13" hidden="1" x14ac:dyDescent="0.3">
      <c r="A138" s="105" t="s">
        <v>276</v>
      </c>
      <c r="B138" s="105"/>
      <c r="C138" s="105"/>
      <c r="D138" s="140"/>
      <c r="O138" s="8"/>
      <c r="P138" s="141"/>
      <c r="Q138" s="141"/>
    </row>
    <row r="139" spans="1:17" s="155" customFormat="1" ht="5.15" hidden="1" customHeight="1" x14ac:dyDescent="0.25">
      <c r="A139" s="272"/>
      <c r="B139" s="272"/>
      <c r="C139" s="272"/>
      <c r="P139" s="275"/>
      <c r="Q139" s="275"/>
    </row>
    <row r="140" spans="1:17" s="155" customFormat="1" ht="13" hidden="1" x14ac:dyDescent="0.3">
      <c r="A140" s="272"/>
      <c r="B140" s="272"/>
      <c r="C140" s="272"/>
      <c r="D140" s="290"/>
      <c r="O140" s="280"/>
      <c r="P140" s="275"/>
      <c r="Q140" s="275"/>
    </row>
    <row r="141" spans="1:17" s="121" customFormat="1" ht="13" hidden="1" x14ac:dyDescent="0.3">
      <c r="A141" s="118"/>
      <c r="B141" s="118"/>
      <c r="C141" s="118"/>
      <c r="O141" s="143"/>
      <c r="P141" s="123"/>
      <c r="Q141" s="123"/>
    </row>
    <row r="142" spans="1:17" s="7" customFormat="1" ht="13" hidden="1" x14ac:dyDescent="0.3">
      <c r="A142" s="105" t="s">
        <v>276</v>
      </c>
      <c r="B142" s="105"/>
      <c r="C142" s="105"/>
      <c r="D142" s="140"/>
      <c r="O142" s="8"/>
      <c r="P142" s="141"/>
      <c r="Q142" s="141"/>
    </row>
    <row r="143" spans="1:17" s="7" customFormat="1" ht="13" hidden="1" x14ac:dyDescent="0.3">
      <c r="A143" s="105" t="s">
        <v>276</v>
      </c>
      <c r="B143" s="105"/>
      <c r="C143" s="105"/>
      <c r="D143" s="140" t="s">
        <v>317</v>
      </c>
      <c r="O143" s="8"/>
      <c r="P143" s="141"/>
      <c r="Q143" s="141"/>
    </row>
    <row r="144" spans="1:17" s="7" customFormat="1" ht="13" hidden="1" x14ac:dyDescent="0.3">
      <c r="A144" s="105" t="s">
        <v>276</v>
      </c>
      <c r="B144" s="105"/>
      <c r="C144" s="105"/>
      <c r="D144" s="140"/>
      <c r="O144" s="8"/>
      <c r="P144" s="141"/>
      <c r="Q144" s="141"/>
    </row>
    <row r="145" spans="1:17" s="7" customFormat="1" ht="13" hidden="1" x14ac:dyDescent="0.3">
      <c r="A145" s="105" t="s">
        <v>276</v>
      </c>
      <c r="B145" s="105"/>
      <c r="C145" s="105"/>
      <c r="D145" s="140"/>
      <c r="O145" s="8"/>
      <c r="P145" s="141"/>
      <c r="Q145" s="141"/>
    </row>
    <row r="146" spans="1:17" s="7" customFormat="1" ht="13" hidden="1" x14ac:dyDescent="0.3">
      <c r="A146" s="105" t="s">
        <v>276</v>
      </c>
      <c r="B146" s="105"/>
      <c r="C146" s="105"/>
      <c r="D146" s="140"/>
      <c r="O146" s="8"/>
      <c r="P146" s="141"/>
      <c r="Q146" s="141"/>
    </row>
    <row r="147" spans="1:17" s="7" customFormat="1" ht="13" hidden="1" x14ac:dyDescent="0.3">
      <c r="A147" s="105" t="s">
        <v>276</v>
      </c>
      <c r="B147" s="105"/>
      <c r="C147" s="105"/>
      <c r="D147" s="140"/>
      <c r="O147" s="8"/>
      <c r="P147" s="141"/>
      <c r="Q147" s="141"/>
    </row>
    <row r="148" spans="1:17" s="7" customFormat="1" ht="13" hidden="1" x14ac:dyDescent="0.3">
      <c r="A148" s="105" t="s">
        <v>276</v>
      </c>
      <c r="B148" s="105"/>
      <c r="C148" s="105"/>
      <c r="D148" s="140"/>
      <c r="O148" s="8"/>
      <c r="P148" s="141"/>
      <c r="Q148" s="141"/>
    </row>
    <row r="149" spans="1:17" s="7" customFormat="1" ht="13" hidden="1" x14ac:dyDescent="0.3">
      <c r="A149" s="105" t="s">
        <v>276</v>
      </c>
      <c r="B149" s="105"/>
      <c r="C149" s="105"/>
      <c r="D149" s="140"/>
      <c r="O149" s="8"/>
      <c r="P149" s="141"/>
      <c r="Q149" s="141"/>
    </row>
    <row r="150" spans="1:17" s="7" customFormat="1" ht="13" hidden="1" x14ac:dyDescent="0.3">
      <c r="A150" s="105" t="s">
        <v>276</v>
      </c>
      <c r="B150" s="105"/>
      <c r="C150" s="105"/>
      <c r="D150" s="140"/>
      <c r="O150" s="8"/>
      <c r="P150" s="141"/>
      <c r="Q150" s="141"/>
    </row>
    <row r="151" spans="1:17" s="155" customFormat="1" ht="5.15" hidden="1" customHeight="1" x14ac:dyDescent="0.25">
      <c r="A151" s="272"/>
      <c r="B151" s="272"/>
      <c r="C151" s="272"/>
      <c r="P151" s="275"/>
      <c r="Q151" s="275"/>
    </row>
    <row r="152" spans="1:17" s="155" customFormat="1" ht="13" hidden="1" x14ac:dyDescent="0.3">
      <c r="A152" s="272"/>
      <c r="B152" s="272"/>
      <c r="C152" s="272"/>
      <c r="D152" s="290"/>
      <c r="O152" s="280"/>
      <c r="P152" s="275"/>
      <c r="Q152" s="275"/>
    </row>
    <row r="153" spans="1:17" s="155" customFormat="1" ht="5.15" hidden="1" customHeight="1" x14ac:dyDescent="0.3">
      <c r="A153" s="272"/>
      <c r="B153" s="272"/>
      <c r="C153" s="272"/>
      <c r="O153" s="280"/>
      <c r="P153" s="275"/>
      <c r="Q153" s="275"/>
    </row>
    <row r="154" spans="1:17" s="7" customFormat="1" ht="13" hidden="1" x14ac:dyDescent="0.3">
      <c r="A154" s="105" t="s">
        <v>276</v>
      </c>
      <c r="B154" s="105"/>
      <c r="C154" s="105"/>
      <c r="D154" s="140"/>
      <c r="O154" s="8"/>
      <c r="P154" s="141"/>
      <c r="Q154" s="141"/>
    </row>
    <row r="155" spans="1:17" s="7" customFormat="1" ht="13" hidden="1" x14ac:dyDescent="0.3">
      <c r="A155" s="105" t="s">
        <v>276</v>
      </c>
      <c r="B155" s="105"/>
      <c r="C155" s="105"/>
      <c r="D155" s="140" t="s">
        <v>317</v>
      </c>
      <c r="O155" s="8"/>
      <c r="P155" s="141"/>
      <c r="Q155" s="141"/>
    </row>
    <row r="156" spans="1:17" s="7" customFormat="1" ht="13" hidden="1" x14ac:dyDescent="0.3">
      <c r="A156" s="105" t="s">
        <v>276</v>
      </c>
      <c r="B156" s="105"/>
      <c r="C156" s="105"/>
      <c r="O156" s="8"/>
      <c r="P156" s="141"/>
      <c r="Q156" s="141"/>
    </row>
    <row r="157" spans="1:17" s="7" customFormat="1" ht="13" hidden="1" x14ac:dyDescent="0.3">
      <c r="A157" s="105" t="s">
        <v>276</v>
      </c>
      <c r="B157" s="105"/>
      <c r="C157" s="105"/>
      <c r="D157" s="140"/>
      <c r="O157" s="8"/>
      <c r="P157" s="141"/>
      <c r="Q157" s="141"/>
    </row>
    <row r="158" spans="1:17" s="7" customFormat="1" ht="13" hidden="1" x14ac:dyDescent="0.3">
      <c r="A158" s="105" t="s">
        <v>276</v>
      </c>
      <c r="B158" s="105"/>
      <c r="C158" s="105"/>
      <c r="D158" s="140"/>
      <c r="O158" s="8"/>
      <c r="P158" s="141"/>
      <c r="Q158" s="141"/>
    </row>
    <row r="159" spans="1:17" s="272" customFormat="1" ht="13" hidden="1" x14ac:dyDescent="0.3">
      <c r="D159" s="276"/>
    </row>
    <row r="160" spans="1:17" s="272" customFormat="1" ht="5.15" hidden="1" customHeight="1" x14ac:dyDescent="0.25"/>
    <row r="161" spans="1:17" s="272" customFormat="1" ht="13" hidden="1" x14ac:dyDescent="0.3">
      <c r="D161" s="276"/>
    </row>
    <row r="162" spans="1:17" s="272" customFormat="1" ht="5.15" hidden="1" customHeight="1" x14ac:dyDescent="0.25"/>
    <row r="163" spans="1:17" s="272" customFormat="1" ht="13" hidden="1" x14ac:dyDescent="0.3">
      <c r="D163" s="276"/>
      <c r="E163" s="155"/>
    </row>
    <row r="164" spans="1:17" s="155" customFormat="1" ht="5.15" hidden="1" customHeight="1" x14ac:dyDescent="0.25">
      <c r="A164" s="272"/>
      <c r="B164" s="272"/>
      <c r="C164" s="272"/>
      <c r="P164" s="275"/>
      <c r="Q164" s="275"/>
    </row>
    <row r="165" spans="1:17" s="155" customFormat="1" ht="13" hidden="1" x14ac:dyDescent="0.3">
      <c r="A165" s="272"/>
      <c r="B165" s="272"/>
      <c r="C165" s="272"/>
      <c r="D165" s="291"/>
      <c r="P165" s="275"/>
      <c r="Q165" s="275"/>
    </row>
    <row r="166" spans="1:17" s="155" customFormat="1" hidden="1" x14ac:dyDescent="0.25">
      <c r="A166" s="272"/>
      <c r="B166" s="272"/>
      <c r="C166" s="272"/>
      <c r="P166" s="275"/>
      <c r="Q166" s="275"/>
    </row>
    <row r="167" spans="1:17" s="155" customFormat="1" hidden="1" x14ac:dyDescent="0.25">
      <c r="A167" s="272"/>
      <c r="B167" s="272"/>
      <c r="C167" s="272"/>
      <c r="P167" s="275"/>
      <c r="Q167" s="275"/>
    </row>
    <row r="168" spans="1:17" s="155" customFormat="1" ht="13" hidden="1" x14ac:dyDescent="0.3">
      <c r="A168" s="272"/>
      <c r="B168" s="272"/>
      <c r="C168" s="272"/>
      <c r="D168" s="157"/>
      <c r="P168" s="275"/>
      <c r="Q168" s="275"/>
    </row>
    <row r="169" spans="1:17" s="155" customFormat="1" hidden="1" x14ac:dyDescent="0.25">
      <c r="A169" s="272"/>
      <c r="B169" s="272"/>
      <c r="C169" s="272"/>
      <c r="D169" s="287"/>
      <c r="P169" s="275"/>
      <c r="Q169" s="275"/>
    </row>
    <row r="170" spans="1:17" s="155" customFormat="1" ht="5.15" hidden="1" customHeight="1" x14ac:dyDescent="0.25">
      <c r="A170" s="272"/>
      <c r="B170" s="272"/>
      <c r="C170" s="272"/>
      <c r="P170" s="275"/>
      <c r="Q170" s="275"/>
    </row>
    <row r="171" spans="1:17" s="155" customFormat="1" hidden="1" x14ac:dyDescent="0.25">
      <c r="A171" s="272"/>
      <c r="B171" s="272"/>
      <c r="C171" s="272"/>
      <c r="D171" s="287"/>
      <c r="P171" s="275"/>
      <c r="Q171" s="275"/>
    </row>
    <row r="172" spans="1:17" s="155" customFormat="1" ht="5.15" hidden="1" customHeight="1" x14ac:dyDescent="0.25">
      <c r="A172" s="272"/>
      <c r="B172" s="272"/>
      <c r="C172" s="272"/>
      <c r="P172" s="275"/>
      <c r="Q172" s="275"/>
    </row>
    <row r="173" spans="1:17" s="155" customFormat="1" ht="13" hidden="1" x14ac:dyDescent="0.3">
      <c r="A173" s="280"/>
      <c r="C173" s="272"/>
      <c r="D173" s="292"/>
      <c r="P173" s="275"/>
      <c r="Q173" s="275"/>
    </row>
    <row r="174" spans="1:17" s="155" customFormat="1" ht="5.15" hidden="1" customHeight="1" x14ac:dyDescent="0.25">
      <c r="A174" s="272"/>
      <c r="B174" s="272"/>
      <c r="C174" s="272"/>
      <c r="P174" s="275"/>
      <c r="Q174" s="275"/>
    </row>
    <row r="175" spans="1:17" s="155" customFormat="1" hidden="1" x14ac:dyDescent="0.25">
      <c r="A175" s="272"/>
      <c r="B175" s="272"/>
      <c r="C175" s="272"/>
      <c r="D175" s="292"/>
      <c r="P175" s="275"/>
      <c r="Q175" s="275"/>
    </row>
    <row r="176" spans="1:17" s="155" customFormat="1" hidden="1" x14ac:dyDescent="0.25">
      <c r="A176" s="272"/>
      <c r="B176" s="272"/>
      <c r="C176" s="272"/>
      <c r="D176" s="272"/>
      <c r="P176" s="275"/>
      <c r="Q176" s="275"/>
    </row>
    <row r="177" spans="1:17" s="155" customFormat="1" ht="13" hidden="1" x14ac:dyDescent="0.3">
      <c r="A177" s="272"/>
      <c r="B177" s="272"/>
      <c r="C177" s="272"/>
      <c r="D177" s="157"/>
      <c r="P177" s="275"/>
      <c r="Q177" s="275"/>
    </row>
    <row r="178" spans="1:17" s="155" customFormat="1" ht="13" hidden="1" x14ac:dyDescent="0.3">
      <c r="A178" s="272"/>
      <c r="B178" s="272"/>
      <c r="C178" s="272"/>
      <c r="D178" s="280"/>
      <c r="P178" s="275"/>
      <c r="Q178" s="275"/>
    </row>
    <row r="179" spans="1:17" s="155" customFormat="1" ht="13" hidden="1" x14ac:dyDescent="0.3">
      <c r="A179" s="272"/>
      <c r="B179" s="272"/>
      <c r="C179" s="272"/>
      <c r="D179" s="280"/>
      <c r="P179" s="275"/>
      <c r="Q179" s="275"/>
    </row>
    <row r="180" spans="1:17" s="155" customFormat="1" ht="13" hidden="1" x14ac:dyDescent="0.3">
      <c r="A180" s="272"/>
      <c r="B180" s="272"/>
      <c r="C180" s="272"/>
      <c r="D180" s="280"/>
      <c r="P180" s="275"/>
      <c r="Q180" s="275"/>
    </row>
    <row r="181" spans="1:17" s="155" customFormat="1" hidden="1" x14ac:dyDescent="0.25">
      <c r="A181" s="272"/>
      <c r="B181" s="272"/>
      <c r="C181" s="272"/>
      <c r="D181" s="272"/>
      <c r="P181" s="275"/>
      <c r="Q181" s="275"/>
    </row>
    <row r="182" spans="1:17" s="155" customFormat="1" hidden="1" x14ac:dyDescent="0.25">
      <c r="A182" s="272"/>
      <c r="B182" s="272"/>
      <c r="C182" s="272"/>
      <c r="P182" s="275"/>
      <c r="Q182" s="275"/>
    </row>
    <row r="183" spans="1:17" ht="13" x14ac:dyDescent="0.3">
      <c r="A183" s="18"/>
      <c r="B183" s="18"/>
      <c r="C183" s="18"/>
      <c r="D183" s="8" t="s">
        <v>329</v>
      </c>
      <c r="P183" s="3"/>
      <c r="Q183" s="3">
        <f t="shared" ref="Q183:Q206" si="1">LEN(P183)</f>
        <v>0</v>
      </c>
    </row>
    <row r="184" spans="1:17" ht="13" x14ac:dyDescent="0.3">
      <c r="A184" s="18"/>
      <c r="B184" s="18"/>
      <c r="C184" s="18"/>
      <c r="D184" s="147">
        <v>3</v>
      </c>
      <c r="E184" s="7" t="s">
        <v>422</v>
      </c>
      <c r="F184" s="7"/>
      <c r="G184" s="7"/>
      <c r="H184" s="7"/>
      <c r="I184" s="7"/>
      <c r="J184" s="7"/>
      <c r="K184" s="7"/>
      <c r="P184" s="3" t="b">
        <v>1</v>
      </c>
      <c r="Q184" s="3">
        <f t="shared" si="1"/>
        <v>4</v>
      </c>
    </row>
    <row r="185" spans="1:17" ht="5.15" customHeight="1" x14ac:dyDescent="0.25">
      <c r="A185" s="18"/>
      <c r="B185" s="18"/>
      <c r="C185" s="18"/>
      <c r="E185" s="7"/>
      <c r="F185" s="7"/>
      <c r="G185" s="7"/>
      <c r="H185" s="7"/>
      <c r="I185" s="7"/>
      <c r="J185" s="7"/>
      <c r="K185" s="7"/>
      <c r="P185" s="3"/>
      <c r="Q185" s="3">
        <f t="shared" si="1"/>
        <v>0</v>
      </c>
    </row>
    <row r="186" spans="1:17" ht="13" x14ac:dyDescent="0.3">
      <c r="A186" s="148"/>
      <c r="B186" s="18"/>
      <c r="C186" s="18"/>
      <c r="D186" s="147">
        <f>Regionalmultiplikator</f>
        <v>1.4</v>
      </c>
      <c r="E186" s="7" t="s">
        <v>452</v>
      </c>
      <c r="F186" s="7"/>
      <c r="G186" s="7"/>
      <c r="H186" s="7"/>
      <c r="I186" s="7"/>
      <c r="J186" s="7"/>
      <c r="K186" s="7"/>
      <c r="P186" s="3" t="b">
        <v>1</v>
      </c>
      <c r="Q186" s="3">
        <f t="shared" si="1"/>
        <v>4</v>
      </c>
    </row>
    <row r="187" spans="1:17" ht="5.15" customHeight="1" x14ac:dyDescent="0.25">
      <c r="A187" s="18"/>
      <c r="B187" s="18"/>
      <c r="C187" s="18"/>
      <c r="E187" s="7"/>
      <c r="F187" s="7"/>
      <c r="G187" s="7"/>
      <c r="H187" s="7"/>
      <c r="I187" s="7"/>
      <c r="J187" s="7"/>
      <c r="K187" s="7"/>
      <c r="P187" s="3"/>
      <c r="Q187" s="3">
        <f t="shared" si="1"/>
        <v>0</v>
      </c>
    </row>
    <row r="188" spans="1:17" ht="13" x14ac:dyDescent="0.3">
      <c r="A188" s="18"/>
      <c r="B188" s="18"/>
      <c r="C188" s="18"/>
      <c r="D188" s="147">
        <f>EinkommensMP</f>
        <v>1.1000000000000001</v>
      </c>
      <c r="E188" s="7" t="s">
        <v>332</v>
      </c>
      <c r="F188" s="7"/>
      <c r="G188" s="7"/>
      <c r="H188" s="7"/>
      <c r="I188" s="7"/>
      <c r="J188" s="7"/>
      <c r="K188" s="7"/>
      <c r="P188" s="3" t="b">
        <v>1</v>
      </c>
      <c r="Q188" s="3">
        <f t="shared" si="1"/>
        <v>4</v>
      </c>
    </row>
    <row r="189" spans="1:17" ht="5.15" customHeight="1" x14ac:dyDescent="0.25">
      <c r="A189" s="18"/>
      <c r="B189" s="18"/>
      <c r="C189" s="18"/>
      <c r="E189" s="7"/>
      <c r="F189" s="7"/>
      <c r="G189" s="7"/>
      <c r="H189" s="7"/>
      <c r="I189" s="7"/>
      <c r="J189" s="7"/>
      <c r="K189" s="7"/>
      <c r="P189" s="3"/>
      <c r="Q189" s="3">
        <f t="shared" si="1"/>
        <v>0</v>
      </c>
    </row>
    <row r="190" spans="1:17" ht="13" x14ac:dyDescent="0.3">
      <c r="A190" s="18"/>
      <c r="B190" s="18"/>
      <c r="C190" s="18"/>
      <c r="D190" s="110">
        <f>Steuereinnahmen</f>
        <v>1178</v>
      </c>
      <c r="E190" s="7" t="s">
        <v>453</v>
      </c>
      <c r="F190" s="7"/>
      <c r="G190" s="7"/>
      <c r="H190" s="7"/>
      <c r="I190" s="7"/>
      <c r="J190" s="7"/>
      <c r="K190" s="7"/>
      <c r="L190" s="8"/>
      <c r="M190" s="8"/>
      <c r="N190" s="8"/>
      <c r="O190" s="8"/>
      <c r="P190" s="3" t="b">
        <v>1</v>
      </c>
      <c r="Q190" s="3">
        <f t="shared" si="1"/>
        <v>4</v>
      </c>
    </row>
    <row r="191" spans="1:17" ht="4.5" customHeight="1" x14ac:dyDescent="0.3">
      <c r="A191" s="18"/>
      <c r="B191" s="18"/>
      <c r="C191" s="18"/>
      <c r="D191" s="293"/>
      <c r="F191" s="7"/>
      <c r="G191" s="7"/>
      <c r="H191" s="7"/>
      <c r="I191" s="7"/>
      <c r="J191" s="7"/>
      <c r="K191" s="7"/>
      <c r="L191" s="8"/>
      <c r="M191" s="8"/>
      <c r="N191" s="8"/>
      <c r="O191" s="8"/>
      <c r="P191" s="3"/>
      <c r="Q191" s="3"/>
    </row>
    <row r="192" spans="1:17" ht="13" x14ac:dyDescent="0.3">
      <c r="A192" s="18"/>
      <c r="B192" s="18"/>
      <c r="C192" s="18"/>
      <c r="D192" s="110">
        <f>Steuereinn_nachLFA</f>
        <v>1178</v>
      </c>
      <c r="E192" s="7" t="s">
        <v>454</v>
      </c>
      <c r="F192" s="7"/>
      <c r="G192" s="7"/>
      <c r="H192" s="7"/>
      <c r="I192" s="7"/>
      <c r="J192" s="7"/>
      <c r="K192" s="7"/>
      <c r="L192" s="8"/>
      <c r="M192" s="8"/>
      <c r="N192" s="8"/>
      <c r="O192" s="8"/>
      <c r="P192" s="3"/>
      <c r="Q192" s="3"/>
    </row>
    <row r="193" spans="1:17" ht="5.15" customHeight="1" x14ac:dyDescent="0.25">
      <c r="A193" s="18"/>
      <c r="B193" s="18"/>
      <c r="C193" s="18"/>
      <c r="P193" s="3"/>
      <c r="Q193" s="3">
        <f t="shared" si="1"/>
        <v>0</v>
      </c>
    </row>
    <row r="194" spans="1:17" ht="13" x14ac:dyDescent="0.3">
      <c r="A194" s="18"/>
      <c r="B194" s="18"/>
      <c r="C194" s="18"/>
      <c r="D194" s="149">
        <f>Pendlerquote</f>
        <v>41.624000000000002</v>
      </c>
      <c r="E194" s="1" t="s">
        <v>455</v>
      </c>
      <c r="F194" s="8"/>
      <c r="G194" s="8"/>
      <c r="H194" s="8"/>
      <c r="I194" s="8"/>
      <c r="J194" s="8"/>
      <c r="K194" s="8"/>
      <c r="L194" s="8"/>
      <c r="M194" s="8"/>
      <c r="P194" s="3" t="b">
        <v>1</v>
      </c>
      <c r="Q194" s="3">
        <f t="shared" si="1"/>
        <v>4</v>
      </c>
    </row>
    <row r="195" spans="1:17" ht="5.15" customHeight="1" x14ac:dyDescent="0.3">
      <c r="A195" s="18"/>
      <c r="B195" s="18"/>
      <c r="C195" s="18"/>
      <c r="D195" s="150"/>
      <c r="P195" s="3"/>
      <c r="Q195" s="3">
        <f t="shared" si="1"/>
        <v>0</v>
      </c>
    </row>
    <row r="196" spans="1:17" ht="13" x14ac:dyDescent="0.3">
      <c r="A196" s="18"/>
      <c r="B196" s="18"/>
      <c r="C196" s="18"/>
      <c r="D196" s="147">
        <f>Haushaltsgröße</f>
        <v>1.86</v>
      </c>
      <c r="E196" s="1" t="s">
        <v>456</v>
      </c>
      <c r="F196" s="8"/>
      <c r="P196" s="3" t="b">
        <v>1</v>
      </c>
      <c r="Q196" s="3">
        <f t="shared" si="1"/>
        <v>4</v>
      </c>
    </row>
    <row r="197" spans="1:17" ht="5.15" customHeight="1" x14ac:dyDescent="0.3">
      <c r="A197" s="18"/>
      <c r="B197" s="18"/>
      <c r="C197" s="18"/>
      <c r="D197" s="150"/>
      <c r="P197" s="3"/>
      <c r="Q197" s="3">
        <f t="shared" si="1"/>
        <v>0</v>
      </c>
    </row>
    <row r="198" spans="1:17" ht="13" x14ac:dyDescent="0.3">
      <c r="A198" s="18"/>
      <c r="B198" s="18"/>
      <c r="C198" s="18"/>
      <c r="D198" s="147">
        <v>0.5</v>
      </c>
      <c r="E198" s="1" t="s">
        <v>337</v>
      </c>
      <c r="I198" s="8"/>
      <c r="P198" s="3" t="b">
        <v>1</v>
      </c>
      <c r="Q198" s="3">
        <f t="shared" si="1"/>
        <v>4</v>
      </c>
    </row>
    <row r="199" spans="1:17" ht="5.15" customHeight="1" x14ac:dyDescent="0.3">
      <c r="A199" s="18"/>
      <c r="B199" s="18"/>
      <c r="C199" s="18"/>
      <c r="D199" s="150"/>
      <c r="P199" s="3"/>
      <c r="Q199" s="3">
        <f t="shared" si="1"/>
        <v>0</v>
      </c>
    </row>
    <row r="200" spans="1:17" ht="13" x14ac:dyDescent="0.3">
      <c r="A200" s="18"/>
      <c r="B200" s="18"/>
      <c r="C200" s="18"/>
      <c r="D200" s="147">
        <f>D186-1</f>
        <v>0.39999999999999991</v>
      </c>
      <c r="E200" s="1" t="s">
        <v>338</v>
      </c>
      <c r="J200" s="8"/>
      <c r="P200" s="3" t="b">
        <v>1</v>
      </c>
      <c r="Q200" s="3">
        <f t="shared" si="1"/>
        <v>4</v>
      </c>
    </row>
    <row r="201" spans="1:17" ht="5.15" customHeight="1" x14ac:dyDescent="0.3">
      <c r="A201" s="18"/>
      <c r="B201" s="18"/>
      <c r="C201" s="18"/>
      <c r="D201" s="151"/>
      <c r="P201" s="3"/>
      <c r="Q201" s="3">
        <f t="shared" si="1"/>
        <v>0</v>
      </c>
    </row>
    <row r="202" spans="1:17" ht="13" x14ac:dyDescent="0.3">
      <c r="A202" s="18"/>
      <c r="B202" s="18"/>
      <c r="C202" s="18"/>
      <c r="D202" s="108">
        <f>ProdErw</f>
        <v>73225</v>
      </c>
      <c r="E202" s="7" t="s">
        <v>339</v>
      </c>
      <c r="J202" s="8"/>
      <c r="P202" s="3" t="b">
        <v>1</v>
      </c>
      <c r="Q202" s="3">
        <f t="shared" si="1"/>
        <v>4</v>
      </c>
    </row>
    <row r="203" spans="1:17" ht="5.15" customHeight="1" x14ac:dyDescent="0.25">
      <c r="A203" s="18"/>
      <c r="B203" s="18"/>
      <c r="C203" s="18"/>
      <c r="P203" s="3"/>
      <c r="Q203" s="3">
        <f t="shared" si="1"/>
        <v>0</v>
      </c>
    </row>
    <row r="204" spans="1:17" ht="13" x14ac:dyDescent="0.3">
      <c r="A204" s="18"/>
      <c r="B204" s="18"/>
      <c r="C204" s="18"/>
      <c r="D204" s="108">
        <f>ProdErwBau</f>
        <v>74052</v>
      </c>
      <c r="E204" s="7" t="s">
        <v>340</v>
      </c>
      <c r="P204" s="3"/>
      <c r="Q204" s="3">
        <f t="shared" si="1"/>
        <v>0</v>
      </c>
    </row>
    <row r="205" spans="1:17" ht="5.15" customHeight="1" x14ac:dyDescent="0.25">
      <c r="A205" s="18"/>
      <c r="B205" s="18"/>
      <c r="C205" s="18"/>
      <c r="P205" s="3"/>
      <c r="Q205" s="3">
        <f t="shared" si="1"/>
        <v>0</v>
      </c>
    </row>
    <row r="206" spans="1:17" ht="13" x14ac:dyDescent="0.3">
      <c r="A206" s="18"/>
      <c r="B206" s="18"/>
      <c r="C206" s="152"/>
      <c r="D206" s="108">
        <f>EWvorLFA</f>
        <v>7014</v>
      </c>
      <c r="E206" s="7" t="s">
        <v>457</v>
      </c>
      <c r="P206" s="3"/>
      <c r="Q206" s="3">
        <f t="shared" si="1"/>
        <v>0</v>
      </c>
    </row>
    <row r="207" spans="1:17" ht="37.5" x14ac:dyDescent="0.25">
      <c r="A207" s="18"/>
      <c r="B207" s="18"/>
      <c r="C207" s="18"/>
      <c r="D207" s="153" t="s">
        <v>342</v>
      </c>
    </row>
    <row r="208" spans="1:17" ht="13" x14ac:dyDescent="0.3">
      <c r="A208" s="18"/>
      <c r="B208" s="18"/>
      <c r="C208" s="1">
        <f>Anfangsjahr</f>
        <v>2025</v>
      </c>
      <c r="D208" s="42">
        <f>Zins2</f>
        <v>3.35</v>
      </c>
      <c r="P208" s="3"/>
      <c r="Q208" s="3"/>
    </row>
    <row r="209" spans="1:17" ht="13" x14ac:dyDescent="0.3">
      <c r="A209" s="18"/>
      <c r="B209" s="18"/>
      <c r="C209" s="1">
        <f>C208+1</f>
        <v>2026</v>
      </c>
      <c r="D209" s="42">
        <f>D208</f>
        <v>3.35</v>
      </c>
      <c r="P209" s="3"/>
      <c r="Q209" s="3"/>
    </row>
    <row r="210" spans="1:17" ht="13" x14ac:dyDescent="0.3">
      <c r="A210" s="18"/>
      <c r="B210" s="18"/>
      <c r="C210" s="1">
        <f t="shared" ref="C210:C232" si="2">C209+1</f>
        <v>2027</v>
      </c>
      <c r="D210" s="42">
        <f>Zins5</f>
        <v>3.35</v>
      </c>
      <c r="P210" s="3"/>
      <c r="Q210" s="3"/>
    </row>
    <row r="211" spans="1:17" ht="13" x14ac:dyDescent="0.3">
      <c r="A211" s="18"/>
      <c r="B211" s="18"/>
      <c r="C211" s="1">
        <f t="shared" si="2"/>
        <v>2028</v>
      </c>
      <c r="D211" s="42">
        <f>D210</f>
        <v>3.35</v>
      </c>
      <c r="P211" s="3"/>
      <c r="Q211" s="3"/>
    </row>
    <row r="212" spans="1:17" ht="13" x14ac:dyDescent="0.3">
      <c r="A212" s="18"/>
      <c r="B212" s="18"/>
      <c r="C212" s="1">
        <f t="shared" si="2"/>
        <v>2029</v>
      </c>
      <c r="D212" s="42">
        <f>D211</f>
        <v>3.35</v>
      </c>
      <c r="P212" s="3"/>
      <c r="Q212" s="3"/>
    </row>
    <row r="213" spans="1:17" ht="13" x14ac:dyDescent="0.3">
      <c r="A213" s="18"/>
      <c r="B213" s="18"/>
      <c r="C213" s="1">
        <f t="shared" si="2"/>
        <v>2030</v>
      </c>
      <c r="D213" s="42">
        <f>Zins10</f>
        <v>3.55</v>
      </c>
      <c r="P213" s="3"/>
      <c r="Q213" s="3"/>
    </row>
    <row r="214" spans="1:17" ht="13" x14ac:dyDescent="0.3">
      <c r="A214" s="18"/>
      <c r="B214" s="18"/>
      <c r="C214" s="1">
        <f t="shared" si="2"/>
        <v>2031</v>
      </c>
      <c r="D214" s="42">
        <f>D213</f>
        <v>3.55</v>
      </c>
      <c r="P214" s="3"/>
      <c r="Q214" s="3"/>
    </row>
    <row r="215" spans="1:17" ht="13" x14ac:dyDescent="0.3">
      <c r="A215" s="18"/>
      <c r="B215" s="18"/>
      <c r="C215" s="1">
        <f t="shared" si="2"/>
        <v>2032</v>
      </c>
      <c r="D215" s="42">
        <f>D214</f>
        <v>3.55</v>
      </c>
      <c r="P215" s="3"/>
      <c r="Q215" s="3"/>
    </row>
    <row r="216" spans="1:17" ht="13" x14ac:dyDescent="0.3">
      <c r="A216" s="18"/>
      <c r="B216" s="18"/>
      <c r="C216" s="1">
        <f t="shared" si="2"/>
        <v>2033</v>
      </c>
      <c r="D216" s="42">
        <f>D215</f>
        <v>3.55</v>
      </c>
      <c r="P216" s="3"/>
      <c r="Q216" s="3"/>
    </row>
    <row r="217" spans="1:17" ht="13" x14ac:dyDescent="0.3">
      <c r="A217" s="18"/>
      <c r="B217" s="18"/>
      <c r="C217" s="1">
        <f t="shared" si="2"/>
        <v>2034</v>
      </c>
      <c r="D217" s="42">
        <f>D216</f>
        <v>3.55</v>
      </c>
      <c r="P217" s="3"/>
      <c r="Q217" s="3"/>
    </row>
    <row r="218" spans="1:17" ht="13" x14ac:dyDescent="0.3">
      <c r="A218" s="18"/>
      <c r="B218" s="18"/>
      <c r="C218" s="1">
        <f t="shared" si="2"/>
        <v>2035</v>
      </c>
      <c r="D218" s="42">
        <f>Zins20</f>
        <v>3.8</v>
      </c>
      <c r="P218" s="3"/>
      <c r="Q218" s="3"/>
    </row>
    <row r="219" spans="1:17" ht="13" x14ac:dyDescent="0.3">
      <c r="A219" s="18"/>
      <c r="B219" s="18"/>
      <c r="C219" s="1">
        <f t="shared" si="2"/>
        <v>2036</v>
      </c>
      <c r="D219" s="42">
        <f t="shared" ref="D219:D232" si="3">D218</f>
        <v>3.8</v>
      </c>
      <c r="P219" s="3"/>
      <c r="Q219" s="3"/>
    </row>
    <row r="220" spans="1:17" ht="13" x14ac:dyDescent="0.3">
      <c r="A220" s="18"/>
      <c r="B220" s="18"/>
      <c r="C220" s="1">
        <f t="shared" si="2"/>
        <v>2037</v>
      </c>
      <c r="D220" s="42">
        <f t="shared" si="3"/>
        <v>3.8</v>
      </c>
      <c r="P220" s="3"/>
      <c r="Q220" s="3"/>
    </row>
    <row r="221" spans="1:17" ht="13" x14ac:dyDescent="0.3">
      <c r="A221" s="18"/>
      <c r="B221" s="18"/>
      <c r="C221" s="1">
        <f t="shared" si="2"/>
        <v>2038</v>
      </c>
      <c r="D221" s="42">
        <f t="shared" si="3"/>
        <v>3.8</v>
      </c>
      <c r="P221" s="3"/>
      <c r="Q221" s="3"/>
    </row>
    <row r="222" spans="1:17" ht="13" x14ac:dyDescent="0.3">
      <c r="A222" s="18"/>
      <c r="B222" s="18"/>
      <c r="C222" s="1">
        <f t="shared" si="2"/>
        <v>2039</v>
      </c>
      <c r="D222" s="42">
        <f t="shared" si="3"/>
        <v>3.8</v>
      </c>
      <c r="P222" s="3"/>
      <c r="Q222" s="3"/>
    </row>
    <row r="223" spans="1:17" ht="13" x14ac:dyDescent="0.3">
      <c r="A223" s="18"/>
      <c r="B223" s="18"/>
      <c r="C223" s="1">
        <f t="shared" si="2"/>
        <v>2040</v>
      </c>
      <c r="D223" s="42">
        <f t="shared" si="3"/>
        <v>3.8</v>
      </c>
      <c r="P223" s="3"/>
      <c r="Q223" s="3"/>
    </row>
    <row r="224" spans="1:17" ht="13" x14ac:dyDescent="0.3">
      <c r="A224" s="18"/>
      <c r="B224" s="18"/>
      <c r="C224" s="1">
        <f t="shared" si="2"/>
        <v>2041</v>
      </c>
      <c r="D224" s="42">
        <f t="shared" si="3"/>
        <v>3.8</v>
      </c>
      <c r="P224" s="3"/>
      <c r="Q224" s="3"/>
    </row>
    <row r="225" spans="1:17" ht="13" x14ac:dyDescent="0.3">
      <c r="A225" s="18"/>
      <c r="B225" s="18"/>
      <c r="C225" s="1">
        <f t="shared" si="2"/>
        <v>2042</v>
      </c>
      <c r="D225" s="42">
        <f t="shared" si="3"/>
        <v>3.8</v>
      </c>
      <c r="P225" s="3"/>
      <c r="Q225" s="3"/>
    </row>
    <row r="226" spans="1:17" ht="13" x14ac:dyDescent="0.3">
      <c r="A226" s="18"/>
      <c r="B226" s="18"/>
      <c r="C226" s="1">
        <f t="shared" si="2"/>
        <v>2043</v>
      </c>
      <c r="D226" s="42">
        <f t="shared" si="3"/>
        <v>3.8</v>
      </c>
      <c r="P226" s="3"/>
      <c r="Q226" s="3"/>
    </row>
    <row r="227" spans="1:17" ht="13" x14ac:dyDescent="0.3">
      <c r="A227" s="18"/>
      <c r="B227" s="18"/>
      <c r="C227" s="1">
        <f t="shared" si="2"/>
        <v>2044</v>
      </c>
      <c r="D227" s="42">
        <f t="shared" si="3"/>
        <v>3.8</v>
      </c>
      <c r="P227" s="3"/>
      <c r="Q227" s="3"/>
    </row>
    <row r="228" spans="1:17" ht="13" x14ac:dyDescent="0.3">
      <c r="A228" s="18"/>
      <c r="B228" s="18"/>
      <c r="C228" s="1">
        <f t="shared" si="2"/>
        <v>2045</v>
      </c>
      <c r="D228" s="42">
        <f t="shared" si="3"/>
        <v>3.8</v>
      </c>
      <c r="P228" s="3"/>
      <c r="Q228" s="3"/>
    </row>
    <row r="229" spans="1:17" ht="13" x14ac:dyDescent="0.3">
      <c r="A229" s="18"/>
      <c r="B229" s="18"/>
      <c r="C229" s="1">
        <f t="shared" si="2"/>
        <v>2046</v>
      </c>
      <c r="D229" s="42">
        <f t="shared" si="3"/>
        <v>3.8</v>
      </c>
      <c r="P229" s="3"/>
      <c r="Q229" s="3"/>
    </row>
    <row r="230" spans="1:17" ht="13" x14ac:dyDescent="0.3">
      <c r="A230" s="18"/>
      <c r="B230" s="18"/>
      <c r="C230" s="1">
        <f t="shared" si="2"/>
        <v>2047</v>
      </c>
      <c r="D230" s="42">
        <f t="shared" si="3"/>
        <v>3.8</v>
      </c>
      <c r="P230" s="3"/>
      <c r="Q230" s="3"/>
    </row>
    <row r="231" spans="1:17" ht="13" x14ac:dyDescent="0.3">
      <c r="A231" s="18"/>
      <c r="B231" s="18"/>
      <c r="C231" s="1">
        <f t="shared" si="2"/>
        <v>2048</v>
      </c>
      <c r="D231" s="42">
        <f t="shared" si="3"/>
        <v>3.8</v>
      </c>
      <c r="P231" s="3"/>
      <c r="Q231" s="3"/>
    </row>
    <row r="232" spans="1:17" ht="13" x14ac:dyDescent="0.3">
      <c r="A232" s="18"/>
      <c r="B232" s="18"/>
      <c r="C232" s="1">
        <f t="shared" si="2"/>
        <v>2049</v>
      </c>
      <c r="D232" s="42">
        <f t="shared" si="3"/>
        <v>3.8</v>
      </c>
      <c r="P232" s="3"/>
      <c r="Q232" s="3"/>
    </row>
    <row r="233" spans="1:17" x14ac:dyDescent="0.25">
      <c r="D233" s="154"/>
    </row>
    <row r="234" spans="1:17" x14ac:dyDescent="0.25">
      <c r="D234" s="154"/>
    </row>
    <row r="235" spans="1:17" x14ac:dyDescent="0.25">
      <c r="D235" s="154"/>
    </row>
    <row r="236" spans="1:17" s="155" customFormat="1" ht="13" hidden="1" x14ac:dyDescent="0.3">
      <c r="D236" s="157"/>
    </row>
    <row r="237" spans="1:17" s="155" customFormat="1" ht="13" hidden="1" x14ac:dyDescent="0.3">
      <c r="D237" s="158"/>
    </row>
    <row r="238" spans="1:17" s="155" customFormat="1" ht="5.15" hidden="1" customHeight="1" x14ac:dyDescent="0.25"/>
    <row r="239" spans="1:17" s="155" customFormat="1" ht="13" hidden="1" x14ac:dyDescent="0.3">
      <c r="D239" s="158"/>
    </row>
    <row r="240" spans="1:17" s="155" customFormat="1" ht="5.15" hidden="1" customHeight="1" x14ac:dyDescent="0.25"/>
    <row r="241" spans="4:4" s="155" customFormat="1" ht="13" hidden="1" x14ac:dyDescent="0.3">
      <c r="D241" s="158"/>
    </row>
    <row r="242" spans="4:4" s="155" customFormat="1" ht="5.15" hidden="1" customHeight="1" x14ac:dyDescent="0.25"/>
    <row r="243" spans="4:4" s="155" customFormat="1" ht="13" hidden="1" x14ac:dyDescent="0.3">
      <c r="D243" s="159"/>
    </row>
    <row r="244" spans="4:4" s="155" customFormat="1" ht="5.15" hidden="1" customHeight="1" x14ac:dyDescent="0.25"/>
    <row r="245" spans="4:4" s="155" customFormat="1" ht="13" hidden="1" x14ac:dyDescent="0.3">
      <c r="D245" s="160"/>
    </row>
    <row r="246" spans="4:4" s="155" customFormat="1" ht="5.15" hidden="1" customHeight="1" x14ac:dyDescent="0.3">
      <c r="D246" s="161"/>
    </row>
    <row r="247" spans="4:4" s="155" customFormat="1" ht="13" hidden="1" x14ac:dyDescent="0.3">
      <c r="D247" s="162"/>
    </row>
    <row r="248" spans="4:4" s="155" customFormat="1" ht="5.15" hidden="1" customHeight="1" x14ac:dyDescent="0.25">
      <c r="D248" s="164"/>
    </row>
    <row r="249" spans="4:4" s="155" customFormat="1" ht="13" hidden="1" x14ac:dyDescent="0.3">
      <c r="D249" s="162"/>
    </row>
    <row r="250" spans="4:4" s="155" customFormat="1" hidden="1" x14ac:dyDescent="0.25"/>
    <row r="251" spans="4:4" s="155" customFormat="1" hidden="1" x14ac:dyDescent="0.25"/>
    <row r="252" spans="4:4" s="155" customFormat="1" hidden="1" x14ac:dyDescent="0.25"/>
    <row r="253" spans="4:4" s="155" customFormat="1" hidden="1" x14ac:dyDescent="0.25"/>
    <row r="254" spans="4:4" s="155" customFormat="1" hidden="1" x14ac:dyDescent="0.25"/>
    <row r="255" spans="4:4" s="155" customFormat="1" hidden="1" x14ac:dyDescent="0.25"/>
    <row r="256" spans="4:4" s="155" customFormat="1" hidden="1" x14ac:dyDescent="0.25"/>
    <row r="257" spans="4:4" s="155" customFormat="1" hidden="1" x14ac:dyDescent="0.25">
      <c r="D257" s="156"/>
    </row>
    <row r="258" spans="4:4" s="155" customFormat="1" hidden="1" x14ac:dyDescent="0.25">
      <c r="D258" s="156"/>
    </row>
    <row r="259" spans="4:4" s="155" customFormat="1" hidden="1" x14ac:dyDescent="0.25">
      <c r="D259" s="156"/>
    </row>
    <row r="260" spans="4:4" s="155" customFormat="1" hidden="1" x14ac:dyDescent="0.25">
      <c r="D260" s="156"/>
    </row>
    <row r="261" spans="4:4" s="155" customFormat="1" hidden="1" x14ac:dyDescent="0.25">
      <c r="D261" s="156"/>
    </row>
    <row r="262" spans="4:4" s="155" customFormat="1" hidden="1" x14ac:dyDescent="0.25">
      <c r="D262" s="156"/>
    </row>
    <row r="263" spans="4:4" x14ac:dyDescent="0.25">
      <c r="D263" s="154"/>
    </row>
    <row r="264" spans="4:4" x14ac:dyDescent="0.25">
      <c r="D264" s="154"/>
    </row>
    <row r="265" spans="4:4" x14ac:dyDescent="0.25">
      <c r="D265" s="154"/>
    </row>
    <row r="266" spans="4:4" x14ac:dyDescent="0.25">
      <c r="D266" s="154"/>
    </row>
    <row r="267" spans="4:4" x14ac:dyDescent="0.25">
      <c r="D267" s="154"/>
    </row>
    <row r="268" spans="4:4" x14ac:dyDescent="0.25">
      <c r="D268" s="154"/>
    </row>
    <row r="269" spans="4:4" x14ac:dyDescent="0.25">
      <c r="D269" s="154"/>
    </row>
  </sheetData>
  <sheetProtection selectLockedCells="1"/>
  <autoFilter ref="C207:C232">
    <filterColumn colId="0">
      <customFilters and="1">
        <customFilter operator="notEqual" val=" "/>
      </customFilters>
    </filterColumn>
  </autoFilter>
  <mergeCells count="4">
    <mergeCell ref="D10:M11"/>
    <mergeCell ref="D35:G35"/>
    <mergeCell ref="D49:F49"/>
    <mergeCell ref="E5:K5"/>
  </mergeCells>
  <pageMargins left="0.78740157480314965" right="0.78740157480314965" top="0.98425196850393704" bottom="0.98425196850393704" header="0.51181102362204722" footer="0.51181102362204722"/>
  <pageSetup paperSize="9" scale="69" orientation="portrait" r:id="rId1"/>
  <headerFooter alignWithMargins="0">
    <oddFooter>&amp;L&amp;F&amp;A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tabColor rgb="FF92D050"/>
  </sheetPr>
  <dimension ref="A3:BV199"/>
  <sheetViews>
    <sheetView zoomScaleNormal="100" workbookViewId="0">
      <pane xSplit="5" ySplit="7" topLeftCell="F8" activePane="bottomRight" state="frozen"/>
      <selection activeCell="F33" sqref="F33"/>
      <selection pane="topRight" activeCell="F33" sqref="F33"/>
      <selection pane="bottomLeft" activeCell="F33" sqref="F33"/>
      <selection pane="bottomRight" activeCell="K3" sqref="K3"/>
    </sheetView>
  </sheetViews>
  <sheetFormatPr baseColWidth="10" defaultColWidth="11.453125" defaultRowHeight="12.5" x14ac:dyDescent="0.25"/>
  <cols>
    <col min="1" max="1" width="9.81640625" style="1" customWidth="1"/>
    <col min="2" max="2" width="1.81640625" style="1" customWidth="1"/>
    <col min="3" max="3" width="5.7265625" style="1" customWidth="1"/>
    <col min="4" max="4" width="19.26953125" style="1" customWidth="1"/>
    <col min="5" max="5" width="14.453125" style="1" customWidth="1"/>
    <col min="6" max="30" width="15.26953125" style="1" customWidth="1"/>
    <col min="31" max="35" width="15.7265625" style="1" hidden="1" customWidth="1"/>
    <col min="36" max="36" width="0" style="1" hidden="1" customWidth="1"/>
    <col min="37" max="16384" width="11.453125" style="1"/>
  </cols>
  <sheetData>
    <row r="3" spans="1:43" x14ac:dyDescent="0.25">
      <c r="K3" s="1" t="str">
        <f>'Input Kosten Infra'!K3</f>
        <v>Infrastruktur</v>
      </c>
    </row>
    <row r="4" spans="1:43" ht="22.5" x14ac:dyDescent="0.45">
      <c r="E4" s="2" t="s">
        <v>407</v>
      </c>
    </row>
    <row r="5" spans="1:43" x14ac:dyDescent="0.25">
      <c r="E5" s="393">
        <f>Projektbezeichnung</f>
        <v>0</v>
      </c>
      <c r="F5" s="393"/>
      <c r="G5" s="393"/>
      <c r="H5" s="393"/>
      <c r="I5" s="393"/>
      <c r="J5" s="393"/>
      <c r="K5" s="393"/>
    </row>
    <row r="6" spans="1:43" ht="13" x14ac:dyDescent="0.3">
      <c r="A6" s="69"/>
      <c r="C6" s="165" t="s">
        <v>349</v>
      </c>
      <c r="AE6" s="10" t="s">
        <v>350</v>
      </c>
    </row>
    <row r="7" spans="1:43" x14ac:dyDescent="0.25">
      <c r="F7" s="167">
        <f>Anfangsjahr</f>
        <v>2025</v>
      </c>
      <c r="G7" s="167">
        <f>F7+1</f>
        <v>2026</v>
      </c>
      <c r="H7" s="167">
        <f t="shared" ref="H7:AD7" si="0">G7+1</f>
        <v>2027</v>
      </c>
      <c r="I7" s="167">
        <f t="shared" si="0"/>
        <v>2028</v>
      </c>
      <c r="J7" s="167">
        <f t="shared" si="0"/>
        <v>2029</v>
      </c>
      <c r="K7" s="167">
        <f t="shared" si="0"/>
        <v>2030</v>
      </c>
      <c r="L7" s="167">
        <f t="shared" si="0"/>
        <v>2031</v>
      </c>
      <c r="M7" s="167">
        <f t="shared" si="0"/>
        <v>2032</v>
      </c>
      <c r="N7" s="167">
        <f t="shared" si="0"/>
        <v>2033</v>
      </c>
      <c r="O7" s="167">
        <f t="shared" si="0"/>
        <v>2034</v>
      </c>
      <c r="P7" s="167">
        <f t="shared" si="0"/>
        <v>2035</v>
      </c>
      <c r="Q7" s="167">
        <f t="shared" si="0"/>
        <v>2036</v>
      </c>
      <c r="R7" s="167">
        <f t="shared" si="0"/>
        <v>2037</v>
      </c>
      <c r="S7" s="167">
        <f t="shared" si="0"/>
        <v>2038</v>
      </c>
      <c r="T7" s="167">
        <f t="shared" si="0"/>
        <v>2039</v>
      </c>
      <c r="U7" s="167">
        <f t="shared" si="0"/>
        <v>2040</v>
      </c>
      <c r="V7" s="167">
        <f t="shared" si="0"/>
        <v>2041</v>
      </c>
      <c r="W7" s="167">
        <f t="shared" si="0"/>
        <v>2042</v>
      </c>
      <c r="X7" s="167">
        <f t="shared" si="0"/>
        <v>2043</v>
      </c>
      <c r="Y7" s="167">
        <f t="shared" si="0"/>
        <v>2044</v>
      </c>
      <c r="Z7" s="167">
        <f t="shared" si="0"/>
        <v>2045</v>
      </c>
      <c r="AA7" s="167">
        <f t="shared" si="0"/>
        <v>2046</v>
      </c>
      <c r="AB7" s="167">
        <f t="shared" si="0"/>
        <v>2047</v>
      </c>
      <c r="AC7" s="167">
        <f t="shared" si="0"/>
        <v>2048</v>
      </c>
      <c r="AD7" s="167">
        <f t="shared" si="0"/>
        <v>2049</v>
      </c>
    </row>
    <row r="8" spans="1:43" s="18" customFormat="1" ht="13" x14ac:dyDescent="0.3">
      <c r="A8" s="294"/>
      <c r="C8" s="295"/>
      <c r="AE8" s="170" t="e">
        <f>IF(AD7+1&lt;#REF!+30,AD7+1,"")</f>
        <v>#REF!</v>
      </c>
      <c r="AF8" s="170" t="e">
        <f>IF(AE8+1&lt;#REF!+30,AE8+1,"")</f>
        <v>#REF!</v>
      </c>
      <c r="AG8" s="170" t="e">
        <f>IF(AF8+1&lt;#REF!+30,AF8+1,"")</f>
        <v>#REF!</v>
      </c>
      <c r="AH8" s="170" t="e">
        <f>IF(AG8+1&lt;#REF!+30,AG8+1,"")</f>
        <v>#REF!</v>
      </c>
      <c r="AI8" s="170" t="e">
        <f>IF(AH8+1&lt;#REF!+30,AH8+1,"")</f>
        <v>#REF!</v>
      </c>
    </row>
    <row r="9" spans="1:43" s="60" customFormat="1" hidden="1" x14ac:dyDescent="0.25">
      <c r="A9" s="296"/>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row>
    <row r="10" spans="1:43" s="60" customFormat="1" ht="13" hidden="1" x14ac:dyDescent="0.3">
      <c r="C10" s="298"/>
      <c r="D10" s="298"/>
      <c r="E10" s="299"/>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row>
    <row r="11" spans="1:43" s="60" customFormat="1" ht="13" hidden="1" x14ac:dyDescent="0.3">
      <c r="C11" s="298"/>
      <c r="D11" s="298"/>
      <c r="E11" s="299"/>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row>
    <row r="12" spans="1:43" s="60" customFormat="1" hidden="1" x14ac:dyDescent="0.25">
      <c r="C12" s="298"/>
      <c r="D12" s="298"/>
      <c r="E12" s="298"/>
      <c r="F12" s="298"/>
      <c r="G12" s="298"/>
      <c r="H12" s="298"/>
      <c r="I12" s="298"/>
    </row>
    <row r="13" spans="1:43" s="60" customFormat="1" ht="13" hidden="1" x14ac:dyDescent="0.3">
      <c r="A13" s="246"/>
      <c r="C13" s="190"/>
      <c r="D13" s="298"/>
      <c r="E13" s="299"/>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2"/>
      <c r="AK13" s="302"/>
      <c r="AL13" s="302"/>
      <c r="AM13" s="302"/>
      <c r="AN13" s="302"/>
      <c r="AO13" s="302"/>
      <c r="AP13" s="302"/>
      <c r="AQ13" s="302"/>
    </row>
    <row r="14" spans="1:43" s="60" customFormat="1" ht="13" hidden="1" x14ac:dyDescent="0.3">
      <c r="C14" s="298"/>
      <c r="D14" s="298"/>
      <c r="E14" s="299"/>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2"/>
      <c r="AK14" s="302"/>
      <c r="AL14" s="302"/>
      <c r="AM14" s="302"/>
      <c r="AN14" s="302"/>
      <c r="AO14" s="302"/>
      <c r="AP14" s="302"/>
      <c r="AQ14" s="302"/>
    </row>
    <row r="15" spans="1:43" s="60" customFormat="1" ht="13" hidden="1" x14ac:dyDescent="0.3">
      <c r="C15" s="298"/>
      <c r="D15" s="298"/>
      <c r="E15" s="299"/>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2"/>
      <c r="AK15" s="302"/>
      <c r="AL15" s="302"/>
      <c r="AM15" s="302"/>
      <c r="AN15" s="302"/>
      <c r="AO15" s="302"/>
      <c r="AP15" s="302"/>
      <c r="AQ15" s="302"/>
    </row>
    <row r="16" spans="1:43" s="60" customFormat="1" ht="13" hidden="1" x14ac:dyDescent="0.3">
      <c r="C16" s="298"/>
      <c r="D16" s="298"/>
      <c r="E16" s="299"/>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3"/>
      <c r="AI16" s="303"/>
      <c r="AJ16" s="302"/>
      <c r="AK16" s="302"/>
      <c r="AL16" s="302"/>
      <c r="AM16" s="302"/>
      <c r="AN16" s="302"/>
      <c r="AO16" s="302"/>
      <c r="AP16" s="302"/>
      <c r="AQ16" s="302"/>
    </row>
    <row r="17" spans="1:35" s="60" customFormat="1" ht="13" hidden="1" x14ac:dyDescent="0.3">
      <c r="C17" s="304"/>
      <c r="H17" s="246"/>
    </row>
    <row r="18" spans="1:35" s="60" customFormat="1" ht="13" hidden="1" x14ac:dyDescent="0.3">
      <c r="C18" s="304"/>
      <c r="D18" s="304"/>
      <c r="E18" s="304"/>
    </row>
    <row r="19" spans="1:35" s="60" customFormat="1" ht="13" hidden="1" x14ac:dyDescent="0.3">
      <c r="C19" s="304"/>
      <c r="D19" s="304"/>
      <c r="E19" s="304"/>
    </row>
    <row r="20" spans="1:35" s="60" customFormat="1" ht="13" hidden="1" x14ac:dyDescent="0.3">
      <c r="C20" s="304"/>
      <c r="D20" s="304"/>
      <c r="E20" s="304"/>
    </row>
    <row r="21" spans="1:35" s="60" customFormat="1" ht="13" hidden="1" x14ac:dyDescent="0.3">
      <c r="A21" s="246"/>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row>
    <row r="22" spans="1:35" s="60" customFormat="1" hidden="1" x14ac:dyDescent="0.25"/>
    <row r="23" spans="1:35" s="60" customFormat="1" hidden="1" x14ac:dyDescent="0.25"/>
    <row r="24" spans="1:35" s="60" customFormat="1" ht="13" hidden="1" x14ac:dyDescent="0.3">
      <c r="A24" s="246"/>
      <c r="C24" s="304"/>
      <c r="D24" s="304"/>
      <c r="E24" s="304"/>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row>
    <row r="25" spans="1:35" s="60" customFormat="1" hidden="1" x14ac:dyDescent="0.25"/>
    <row r="26" spans="1:35" s="60" customFormat="1" hidden="1" x14ac:dyDescent="0.25"/>
    <row r="27" spans="1:35" s="60" customFormat="1" hidden="1" x14ac:dyDescent="0.25"/>
    <row r="28" spans="1:35" s="60" customFormat="1" ht="13" hidden="1" x14ac:dyDescent="0.3">
      <c r="C28" s="304"/>
      <c r="D28" s="304"/>
      <c r="E28" s="304"/>
    </row>
    <row r="29" spans="1:35" s="60" customFormat="1" ht="13" hidden="1" x14ac:dyDescent="0.3">
      <c r="A29" s="246"/>
      <c r="C29" s="304"/>
      <c r="D29" s="304"/>
      <c r="E29" s="304"/>
      <c r="F29" s="306"/>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row>
    <row r="30" spans="1:35" s="60" customFormat="1" hidden="1" x14ac:dyDescent="0.25"/>
    <row r="31" spans="1:35" s="60" customFormat="1" ht="13" hidden="1" x14ac:dyDescent="0.3">
      <c r="C31" s="304"/>
      <c r="D31" s="304"/>
      <c r="E31" s="304"/>
      <c r="H31" s="246"/>
    </row>
    <row r="32" spans="1:35" s="60" customFormat="1" ht="13" hidden="1" x14ac:dyDescent="0.3">
      <c r="C32" s="304"/>
      <c r="D32" s="304"/>
      <c r="E32" s="304"/>
      <c r="H32" s="246"/>
    </row>
    <row r="33" spans="1:74" s="60" customFormat="1" ht="13" hidden="1" x14ac:dyDescent="0.3">
      <c r="C33" s="304"/>
      <c r="D33" s="304"/>
      <c r="E33" s="304"/>
      <c r="H33" s="246"/>
    </row>
    <row r="34" spans="1:74" s="60" customFormat="1" ht="13" hidden="1" x14ac:dyDescent="0.3">
      <c r="A34" s="246"/>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row>
    <row r="35" spans="1:74" s="60" customFormat="1" ht="13" hidden="1" x14ac:dyDescent="0.3">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row>
    <row r="36" spans="1:74" s="60" customFormat="1" ht="13" hidden="1" x14ac:dyDescent="0.3">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row>
    <row r="37" spans="1:74" s="60" customFormat="1" ht="13" hidden="1" x14ac:dyDescent="0.3">
      <c r="H37" s="246"/>
    </row>
    <row r="38" spans="1:74" s="60" customFormat="1" ht="13" hidden="1" x14ac:dyDescent="0.3">
      <c r="H38" s="246"/>
    </row>
    <row r="39" spans="1:74" s="60" customFormat="1" ht="13" hidden="1" x14ac:dyDescent="0.3">
      <c r="H39" s="246"/>
    </row>
    <row r="40" spans="1:74" s="60" customFormat="1" ht="13" hidden="1" x14ac:dyDescent="0.3">
      <c r="A40" s="250"/>
      <c r="B40" s="250"/>
      <c r="H40" s="246"/>
      <c r="K40" s="304"/>
      <c r="L40" s="308"/>
    </row>
    <row r="41" spans="1:74" s="60" customFormat="1" ht="13" hidden="1" x14ac:dyDescent="0.3">
      <c r="A41" s="250"/>
      <c r="B41" s="250"/>
      <c r="H41" s="246"/>
    </row>
    <row r="42" spans="1:74" s="60" customFormat="1" ht="13" hidden="1" x14ac:dyDescent="0.3">
      <c r="A42" s="250"/>
      <c r="B42" s="250"/>
      <c r="F42" s="309"/>
      <c r="H42" s="246"/>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S42" s="309"/>
      <c r="AT42" s="309"/>
      <c r="AU42" s="309"/>
      <c r="AV42" s="309"/>
      <c r="AW42" s="309"/>
      <c r="AX42" s="309"/>
      <c r="AY42" s="309"/>
      <c r="AZ42" s="309"/>
      <c r="BA42" s="309"/>
      <c r="BB42" s="309"/>
      <c r="BC42" s="309"/>
      <c r="BD42" s="309"/>
      <c r="BE42" s="309"/>
      <c r="BF42" s="309"/>
      <c r="BG42" s="309"/>
      <c r="BH42" s="309"/>
      <c r="BI42" s="309"/>
      <c r="BJ42" s="309"/>
      <c r="BK42" s="309"/>
      <c r="BL42" s="309"/>
      <c r="BM42" s="309"/>
      <c r="BN42" s="309"/>
      <c r="BO42" s="309"/>
      <c r="BP42" s="309"/>
      <c r="BQ42" s="309"/>
      <c r="BR42" s="309"/>
      <c r="BS42" s="309"/>
      <c r="BT42" s="309"/>
      <c r="BU42" s="309"/>
      <c r="BV42" s="309"/>
    </row>
    <row r="43" spans="1:74" s="60" customFormat="1" ht="13" hidden="1" x14ac:dyDescent="0.3">
      <c r="A43" s="250"/>
      <c r="B43" s="250"/>
      <c r="F43" s="309"/>
      <c r="H43" s="246"/>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309"/>
      <c r="BR43" s="309"/>
      <c r="BS43" s="309"/>
      <c r="BT43" s="309"/>
      <c r="BU43" s="309"/>
      <c r="BV43" s="309"/>
    </row>
    <row r="44" spans="1:74" s="60" customFormat="1" ht="13" hidden="1" x14ac:dyDescent="0.3">
      <c r="A44" s="250"/>
      <c r="B44" s="250"/>
      <c r="F44" s="309"/>
      <c r="H44" s="246"/>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S44" s="309"/>
      <c r="AT44" s="309"/>
      <c r="AU44" s="309"/>
      <c r="AV44" s="309"/>
      <c r="AW44" s="309"/>
      <c r="AX44" s="309"/>
      <c r="AY44" s="309"/>
      <c r="AZ44" s="309"/>
      <c r="BA44" s="309"/>
      <c r="BB44" s="309"/>
      <c r="BC44" s="309"/>
      <c r="BD44" s="309"/>
      <c r="BE44" s="309"/>
      <c r="BF44" s="309"/>
      <c r="BG44" s="309"/>
      <c r="BH44" s="309"/>
      <c r="BI44" s="309"/>
      <c r="BJ44" s="309"/>
      <c r="BK44" s="309"/>
      <c r="BL44" s="309"/>
      <c r="BM44" s="309"/>
      <c r="BN44" s="309"/>
      <c r="BO44" s="309"/>
      <c r="BP44" s="309"/>
      <c r="BQ44" s="309"/>
      <c r="BR44" s="309"/>
      <c r="BS44" s="309"/>
      <c r="BT44" s="309"/>
      <c r="BU44" s="309"/>
      <c r="BV44" s="309"/>
    </row>
    <row r="45" spans="1:74" s="60" customFormat="1" ht="13" hidden="1" x14ac:dyDescent="0.3">
      <c r="A45" s="250"/>
      <c r="B45" s="250"/>
      <c r="F45" s="309"/>
      <c r="H45" s="246"/>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09"/>
      <c r="BQ45" s="309"/>
      <c r="BR45" s="309"/>
      <c r="BS45" s="309"/>
      <c r="BT45" s="309"/>
      <c r="BU45" s="309"/>
      <c r="BV45" s="309"/>
    </row>
    <row r="46" spans="1:74" s="60" customFormat="1" ht="13" hidden="1" x14ac:dyDescent="0.3">
      <c r="A46" s="250"/>
      <c r="B46" s="250"/>
      <c r="F46" s="309"/>
      <c r="H46" s="246"/>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S46" s="309"/>
      <c r="AT46" s="309"/>
      <c r="AU46" s="309"/>
      <c r="AV46" s="309"/>
      <c r="AW46" s="309"/>
      <c r="AX46" s="309"/>
      <c r="AY46" s="309"/>
      <c r="AZ46" s="309"/>
      <c r="BA46" s="309"/>
      <c r="BB46" s="309"/>
      <c r="BC46" s="309"/>
      <c r="BD46" s="309"/>
      <c r="BE46" s="309"/>
      <c r="BF46" s="309"/>
      <c r="BG46" s="309"/>
      <c r="BH46" s="309"/>
      <c r="BI46" s="309"/>
      <c r="BJ46" s="309"/>
      <c r="BK46" s="309"/>
      <c r="BL46" s="309"/>
      <c r="BM46" s="309"/>
      <c r="BN46" s="309"/>
      <c r="BO46" s="309"/>
      <c r="BP46" s="309"/>
      <c r="BQ46" s="309"/>
      <c r="BR46" s="309"/>
      <c r="BS46" s="309"/>
      <c r="BT46" s="309"/>
      <c r="BU46" s="309"/>
      <c r="BV46" s="309"/>
    </row>
    <row r="47" spans="1:74" s="60" customFormat="1" ht="13" hidden="1" x14ac:dyDescent="0.3">
      <c r="A47" s="250"/>
      <c r="B47" s="250"/>
      <c r="F47" s="309"/>
      <c r="H47" s="246"/>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S47" s="309"/>
      <c r="AT47" s="309"/>
      <c r="AU47" s="309"/>
      <c r="AV47" s="309"/>
      <c r="AW47" s="309"/>
      <c r="AX47" s="309"/>
      <c r="AY47" s="309"/>
      <c r="AZ47" s="309"/>
      <c r="BA47" s="309"/>
      <c r="BB47" s="309"/>
      <c r="BC47" s="309"/>
      <c r="BD47" s="309"/>
      <c r="BE47" s="309"/>
      <c r="BF47" s="309"/>
      <c r="BG47" s="309"/>
      <c r="BH47" s="309"/>
      <c r="BI47" s="309"/>
      <c r="BJ47" s="309"/>
      <c r="BK47" s="309"/>
      <c r="BL47" s="309"/>
      <c r="BM47" s="309"/>
      <c r="BN47" s="309"/>
      <c r="BO47" s="309"/>
      <c r="BP47" s="309"/>
      <c r="BQ47" s="309"/>
      <c r="BR47" s="309"/>
      <c r="BS47" s="309"/>
      <c r="BT47" s="309"/>
      <c r="BU47" s="309"/>
      <c r="BV47" s="309"/>
    </row>
    <row r="48" spans="1:74" s="60" customFormat="1" ht="13" hidden="1" x14ac:dyDescent="0.3">
      <c r="A48" s="250"/>
      <c r="B48" s="250"/>
      <c r="F48" s="309"/>
      <c r="H48" s="246"/>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S48" s="309"/>
      <c r="AT48" s="309"/>
      <c r="AU48" s="309"/>
      <c r="AV48" s="309"/>
      <c r="AW48" s="309"/>
      <c r="AX48" s="309"/>
      <c r="AY48" s="309"/>
      <c r="AZ48" s="309"/>
      <c r="BA48" s="309"/>
      <c r="BB48" s="309"/>
      <c r="BC48" s="309"/>
      <c r="BD48" s="309"/>
      <c r="BE48" s="309"/>
      <c r="BF48" s="309"/>
      <c r="BG48" s="309"/>
      <c r="BH48" s="309"/>
      <c r="BI48" s="309"/>
      <c r="BJ48" s="309"/>
      <c r="BK48" s="309"/>
      <c r="BL48" s="309"/>
      <c r="BM48" s="309"/>
      <c r="BN48" s="309"/>
      <c r="BO48" s="309"/>
      <c r="BP48" s="309"/>
      <c r="BQ48" s="309"/>
      <c r="BR48" s="309"/>
      <c r="BS48" s="309"/>
      <c r="BT48" s="309"/>
      <c r="BU48" s="309"/>
      <c r="BV48" s="309"/>
    </row>
    <row r="49" spans="1:74" s="60" customFormat="1" ht="13" hidden="1" x14ac:dyDescent="0.3">
      <c r="A49" s="250"/>
      <c r="B49" s="250"/>
      <c r="F49" s="309"/>
      <c r="H49" s="246"/>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S49" s="309"/>
      <c r="AT49" s="309"/>
      <c r="AU49" s="309"/>
      <c r="AV49" s="309"/>
      <c r="AW49" s="309"/>
      <c r="AX49" s="309"/>
      <c r="AY49" s="309"/>
      <c r="AZ49" s="309"/>
      <c r="BA49" s="309"/>
      <c r="BB49" s="309"/>
      <c r="BC49" s="309"/>
      <c r="BD49" s="309"/>
      <c r="BE49" s="309"/>
      <c r="BF49" s="309"/>
      <c r="BG49" s="309"/>
      <c r="BH49" s="309"/>
      <c r="BI49" s="309"/>
      <c r="BJ49" s="309"/>
      <c r="BK49" s="309"/>
      <c r="BL49" s="309"/>
      <c r="BM49" s="309"/>
      <c r="BN49" s="309"/>
      <c r="BO49" s="309"/>
      <c r="BP49" s="309"/>
      <c r="BQ49" s="309"/>
      <c r="BR49" s="309"/>
      <c r="BS49" s="309"/>
      <c r="BT49" s="309"/>
      <c r="BU49" s="309"/>
      <c r="BV49" s="309"/>
    </row>
    <row r="50" spans="1:74" s="60" customFormat="1" ht="13" hidden="1" x14ac:dyDescent="0.3">
      <c r="A50" s="250"/>
      <c r="B50" s="250"/>
      <c r="F50" s="309"/>
      <c r="H50" s="246"/>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09"/>
      <c r="BR50" s="309"/>
      <c r="BS50" s="309"/>
      <c r="BT50" s="309"/>
      <c r="BU50" s="309"/>
      <c r="BV50" s="309"/>
    </row>
    <row r="51" spans="1:74" s="60" customFormat="1" ht="13" hidden="1" x14ac:dyDescent="0.3">
      <c r="A51" s="250"/>
      <c r="B51" s="250"/>
      <c r="F51" s="309"/>
      <c r="H51" s="246"/>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S51" s="309"/>
      <c r="AT51" s="309"/>
      <c r="AU51" s="309"/>
      <c r="AV51" s="309"/>
      <c r="AW51" s="309"/>
      <c r="AX51" s="309"/>
      <c r="AY51" s="309"/>
      <c r="AZ51" s="309"/>
      <c r="BA51" s="309"/>
      <c r="BB51" s="309"/>
      <c r="BC51" s="309"/>
      <c r="BD51" s="309"/>
      <c r="BE51" s="309"/>
      <c r="BF51" s="309"/>
      <c r="BG51" s="309"/>
      <c r="BH51" s="309"/>
      <c r="BI51" s="309"/>
      <c r="BJ51" s="309"/>
      <c r="BK51" s="309"/>
      <c r="BL51" s="309"/>
      <c r="BM51" s="309"/>
      <c r="BN51" s="309"/>
      <c r="BO51" s="309"/>
      <c r="BP51" s="309"/>
      <c r="BQ51" s="309"/>
      <c r="BR51" s="309"/>
      <c r="BS51" s="309"/>
      <c r="BT51" s="309"/>
      <c r="BU51" s="309"/>
      <c r="BV51" s="309"/>
    </row>
    <row r="52" spans="1:74" s="60" customFormat="1" ht="13" hidden="1" x14ac:dyDescent="0.3">
      <c r="A52" s="250"/>
      <c r="B52" s="250"/>
      <c r="F52" s="309"/>
      <c r="H52" s="246"/>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S52" s="309"/>
      <c r="AT52" s="309"/>
      <c r="AU52" s="309"/>
      <c r="AV52" s="309"/>
      <c r="AW52" s="309"/>
      <c r="AX52" s="309"/>
      <c r="AY52" s="309"/>
      <c r="AZ52" s="309"/>
      <c r="BA52" s="309"/>
      <c r="BB52" s="309"/>
      <c r="BC52" s="309"/>
      <c r="BD52" s="309"/>
      <c r="BE52" s="309"/>
      <c r="BF52" s="309"/>
      <c r="BG52" s="309"/>
      <c r="BH52" s="309"/>
      <c r="BI52" s="309"/>
      <c r="BJ52" s="309"/>
      <c r="BK52" s="309"/>
      <c r="BL52" s="309"/>
      <c r="BM52" s="309"/>
      <c r="BN52" s="309"/>
      <c r="BO52" s="309"/>
      <c r="BP52" s="309"/>
      <c r="BQ52" s="309"/>
      <c r="BR52" s="309"/>
      <c r="BS52" s="309"/>
      <c r="BT52" s="309"/>
      <c r="BU52" s="309"/>
      <c r="BV52" s="309"/>
    </row>
    <row r="53" spans="1:74" s="60" customFormat="1" ht="13" hidden="1" x14ac:dyDescent="0.3">
      <c r="A53" s="250"/>
      <c r="B53" s="250"/>
      <c r="F53" s="309"/>
      <c r="H53" s="246"/>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c r="AN53" s="309"/>
      <c r="AO53" s="309"/>
      <c r="AP53" s="309"/>
      <c r="AQ53" s="309"/>
      <c r="AS53" s="309"/>
      <c r="AT53" s="309"/>
      <c r="AU53" s="309"/>
      <c r="AV53" s="309"/>
      <c r="AW53" s="309"/>
      <c r="AX53" s="309"/>
      <c r="AY53" s="309"/>
      <c r="AZ53" s="309"/>
      <c r="BA53" s="309"/>
      <c r="BB53" s="309"/>
      <c r="BC53" s="309"/>
      <c r="BD53" s="309"/>
      <c r="BE53" s="309"/>
      <c r="BF53" s="309"/>
      <c r="BG53" s="309"/>
      <c r="BH53" s="309"/>
      <c r="BI53" s="309"/>
      <c r="BJ53" s="309"/>
      <c r="BK53" s="309"/>
      <c r="BL53" s="309"/>
      <c r="BM53" s="309"/>
      <c r="BN53" s="309"/>
      <c r="BO53" s="309"/>
      <c r="BP53" s="309"/>
      <c r="BQ53" s="309"/>
      <c r="BR53" s="309"/>
      <c r="BS53" s="309"/>
      <c r="BT53" s="309"/>
      <c r="BU53" s="309"/>
      <c r="BV53" s="309"/>
    </row>
    <row r="54" spans="1:74" s="60" customFormat="1" ht="13" hidden="1" x14ac:dyDescent="0.3">
      <c r="A54" s="250"/>
      <c r="B54" s="250"/>
      <c r="F54" s="309"/>
      <c r="H54" s="246"/>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09"/>
      <c r="AP54" s="309"/>
      <c r="AQ54" s="309"/>
      <c r="AS54" s="309"/>
      <c r="AT54" s="309"/>
      <c r="AU54" s="309"/>
      <c r="AV54" s="309"/>
      <c r="AW54" s="309"/>
      <c r="AX54" s="309"/>
      <c r="AY54" s="309"/>
      <c r="AZ54" s="309"/>
      <c r="BA54" s="309"/>
      <c r="BB54" s="309"/>
      <c r="BC54" s="309"/>
      <c r="BD54" s="309"/>
      <c r="BE54" s="309"/>
      <c r="BF54" s="309"/>
      <c r="BG54" s="309"/>
      <c r="BH54" s="309"/>
      <c r="BI54" s="309"/>
      <c r="BJ54" s="309"/>
      <c r="BK54" s="309"/>
      <c r="BL54" s="309"/>
      <c r="BM54" s="309"/>
      <c r="BN54" s="309"/>
      <c r="BO54" s="309"/>
      <c r="BP54" s="309"/>
      <c r="BQ54" s="309"/>
      <c r="BR54" s="309"/>
      <c r="BS54" s="309"/>
      <c r="BT54" s="309"/>
      <c r="BU54" s="309"/>
      <c r="BV54" s="309"/>
    </row>
    <row r="55" spans="1:74" s="60" customFormat="1" ht="13" hidden="1" x14ac:dyDescent="0.3">
      <c r="A55" s="250"/>
      <c r="B55" s="250"/>
      <c r="F55" s="309"/>
      <c r="H55" s="246"/>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309"/>
      <c r="AO55" s="309"/>
      <c r="AP55" s="309"/>
      <c r="AQ55" s="309"/>
      <c r="AS55" s="309"/>
      <c r="AT55" s="309"/>
      <c r="AU55" s="309"/>
      <c r="AV55" s="309"/>
      <c r="AW55" s="309"/>
      <c r="AX55" s="309"/>
      <c r="AY55" s="309"/>
      <c r="AZ55" s="309"/>
      <c r="BA55" s="309"/>
      <c r="BB55" s="309"/>
      <c r="BC55" s="309"/>
      <c r="BD55" s="309"/>
      <c r="BE55" s="309"/>
      <c r="BF55" s="309"/>
      <c r="BG55" s="309"/>
      <c r="BH55" s="309"/>
      <c r="BI55" s="309"/>
      <c r="BJ55" s="309"/>
      <c r="BK55" s="309"/>
      <c r="BL55" s="309"/>
      <c r="BM55" s="309"/>
      <c r="BN55" s="309"/>
      <c r="BO55" s="309"/>
      <c r="BP55" s="309"/>
      <c r="BQ55" s="309"/>
      <c r="BR55" s="309"/>
      <c r="BS55" s="309"/>
      <c r="BT55" s="309"/>
      <c r="BU55" s="309"/>
      <c r="BV55" s="309"/>
    </row>
    <row r="56" spans="1:74" s="60" customFormat="1" ht="13" hidden="1" x14ac:dyDescent="0.3">
      <c r="A56" s="250"/>
      <c r="B56" s="250"/>
      <c r="F56" s="309"/>
      <c r="H56" s="246"/>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c r="AM56" s="309"/>
      <c r="AN56" s="309"/>
      <c r="AO56" s="309"/>
      <c r="AP56" s="309"/>
      <c r="AQ56" s="309"/>
      <c r="AS56" s="309"/>
      <c r="AT56" s="309"/>
      <c r="AU56" s="309"/>
      <c r="AV56" s="309"/>
      <c r="AW56" s="309"/>
      <c r="AX56" s="309"/>
      <c r="AY56" s="309"/>
      <c r="AZ56" s="309"/>
      <c r="BA56" s="309"/>
      <c r="BB56" s="309"/>
      <c r="BC56" s="309"/>
      <c r="BD56" s="309"/>
      <c r="BE56" s="309"/>
      <c r="BF56" s="309"/>
      <c r="BG56" s="309"/>
      <c r="BH56" s="309"/>
      <c r="BI56" s="309"/>
      <c r="BJ56" s="309"/>
      <c r="BK56" s="309"/>
      <c r="BL56" s="309"/>
      <c r="BM56" s="309"/>
      <c r="BN56" s="309"/>
      <c r="BO56" s="309"/>
      <c r="BP56" s="309"/>
      <c r="BQ56" s="309"/>
      <c r="BR56" s="309"/>
      <c r="BS56" s="309"/>
      <c r="BT56" s="309"/>
      <c r="BU56" s="309"/>
      <c r="BV56" s="309"/>
    </row>
    <row r="57" spans="1:74" s="60" customFormat="1" ht="13" hidden="1" x14ac:dyDescent="0.3">
      <c r="A57" s="250"/>
      <c r="B57" s="250"/>
      <c r="F57" s="309"/>
      <c r="H57" s="246"/>
      <c r="N57" s="309"/>
      <c r="O57" s="309"/>
      <c r="P57" s="309"/>
      <c r="Q57" s="309"/>
      <c r="R57" s="309"/>
      <c r="S57" s="309"/>
      <c r="T57" s="309"/>
      <c r="U57" s="309"/>
      <c r="V57" s="309"/>
      <c r="W57" s="309"/>
      <c r="X57" s="309"/>
      <c r="Y57" s="309"/>
      <c r="Z57" s="309"/>
      <c r="AA57" s="309"/>
      <c r="AB57" s="309"/>
      <c r="AC57" s="309"/>
      <c r="AD57" s="309"/>
      <c r="AE57" s="309"/>
      <c r="AF57" s="309"/>
      <c r="AG57" s="309"/>
      <c r="AH57" s="309"/>
      <c r="AI57" s="309"/>
      <c r="AJ57" s="309"/>
      <c r="AK57" s="309"/>
      <c r="AL57" s="309"/>
      <c r="AM57" s="309"/>
      <c r="AN57" s="309"/>
      <c r="AO57" s="309"/>
      <c r="AP57" s="309"/>
      <c r="AQ57" s="309"/>
      <c r="AS57" s="309"/>
      <c r="AT57" s="309"/>
      <c r="AU57" s="309"/>
      <c r="AV57" s="309"/>
      <c r="AW57" s="309"/>
      <c r="AX57" s="309"/>
      <c r="AY57" s="309"/>
      <c r="AZ57" s="309"/>
      <c r="BA57" s="309"/>
      <c r="BB57" s="309"/>
      <c r="BC57" s="309"/>
      <c r="BD57" s="309"/>
      <c r="BE57" s="309"/>
      <c r="BF57" s="309"/>
      <c r="BG57" s="309"/>
      <c r="BH57" s="309"/>
      <c r="BI57" s="309"/>
      <c r="BJ57" s="309"/>
      <c r="BK57" s="309"/>
      <c r="BL57" s="309"/>
      <c r="BM57" s="309"/>
      <c r="BN57" s="309"/>
      <c r="BO57" s="309"/>
      <c r="BP57" s="309"/>
      <c r="BQ57" s="309"/>
      <c r="BR57" s="309"/>
      <c r="BS57" s="309"/>
      <c r="BT57" s="309"/>
      <c r="BU57" s="309"/>
      <c r="BV57" s="309"/>
    </row>
    <row r="58" spans="1:74" s="60" customFormat="1" ht="13" hidden="1" x14ac:dyDescent="0.3">
      <c r="A58" s="250"/>
      <c r="B58" s="250"/>
      <c r="F58" s="309"/>
      <c r="H58" s="246"/>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M58" s="309"/>
      <c r="AN58" s="309"/>
      <c r="AO58" s="309"/>
      <c r="AP58" s="309"/>
      <c r="AQ58" s="309"/>
      <c r="AS58" s="309"/>
      <c r="AT58" s="309"/>
      <c r="AU58" s="309"/>
      <c r="AV58" s="309"/>
      <c r="AW58" s="309"/>
      <c r="AX58" s="309"/>
      <c r="AY58" s="309"/>
      <c r="AZ58" s="309"/>
      <c r="BA58" s="309"/>
      <c r="BB58" s="309"/>
      <c r="BC58" s="309"/>
      <c r="BD58" s="309"/>
      <c r="BE58" s="309"/>
      <c r="BF58" s="309"/>
      <c r="BG58" s="309"/>
      <c r="BH58" s="309"/>
      <c r="BI58" s="309"/>
      <c r="BJ58" s="309"/>
      <c r="BK58" s="309"/>
      <c r="BL58" s="309"/>
      <c r="BM58" s="309"/>
      <c r="BN58" s="309"/>
      <c r="BO58" s="309"/>
      <c r="BP58" s="309"/>
      <c r="BQ58" s="309"/>
      <c r="BR58" s="309"/>
      <c r="BS58" s="309"/>
      <c r="BT58" s="309"/>
      <c r="BU58" s="309"/>
      <c r="BV58" s="309"/>
    </row>
    <row r="59" spans="1:74" s="60" customFormat="1" ht="13" hidden="1" x14ac:dyDescent="0.3">
      <c r="A59" s="250"/>
      <c r="B59" s="250"/>
      <c r="F59" s="309"/>
      <c r="H59" s="246"/>
      <c r="N59" s="309"/>
      <c r="O59" s="309"/>
      <c r="P59" s="309"/>
      <c r="Q59" s="309"/>
      <c r="R59" s="309"/>
      <c r="S59" s="309"/>
      <c r="T59" s="309"/>
      <c r="U59" s="309"/>
      <c r="V59" s="309"/>
      <c r="W59" s="309"/>
      <c r="X59" s="309"/>
      <c r="Y59" s="309"/>
      <c r="Z59" s="309"/>
      <c r="AA59" s="309"/>
      <c r="AB59" s="309"/>
      <c r="AC59" s="309"/>
      <c r="AD59" s="309"/>
      <c r="AE59" s="309"/>
      <c r="AF59" s="309"/>
      <c r="AG59" s="309"/>
      <c r="AH59" s="309"/>
      <c r="AI59" s="309"/>
      <c r="AJ59" s="309"/>
      <c r="AK59" s="309"/>
      <c r="AL59" s="309"/>
      <c r="AM59" s="309"/>
      <c r="AN59" s="309"/>
      <c r="AO59" s="309"/>
      <c r="AP59" s="309"/>
      <c r="AQ59" s="309"/>
      <c r="AS59" s="309"/>
      <c r="AT59" s="309"/>
      <c r="AU59" s="309"/>
      <c r="AV59" s="309"/>
      <c r="AW59" s="309"/>
      <c r="AX59" s="309"/>
      <c r="AY59" s="309"/>
      <c r="AZ59" s="309"/>
      <c r="BA59" s="309"/>
      <c r="BB59" s="309"/>
      <c r="BC59" s="309"/>
      <c r="BD59" s="309"/>
      <c r="BE59" s="309"/>
      <c r="BF59" s="309"/>
      <c r="BG59" s="309"/>
      <c r="BH59" s="309"/>
      <c r="BI59" s="309"/>
      <c r="BJ59" s="309"/>
      <c r="BK59" s="309"/>
      <c r="BL59" s="309"/>
      <c r="BM59" s="309"/>
      <c r="BN59" s="309"/>
      <c r="BO59" s="309"/>
      <c r="BP59" s="309"/>
      <c r="BQ59" s="309"/>
      <c r="BR59" s="309"/>
      <c r="BS59" s="309"/>
      <c r="BT59" s="309"/>
      <c r="BU59" s="309"/>
      <c r="BV59" s="309"/>
    </row>
    <row r="60" spans="1:74" s="60" customFormat="1" ht="13" hidden="1" x14ac:dyDescent="0.3">
      <c r="A60" s="250"/>
      <c r="B60" s="250"/>
      <c r="F60" s="309"/>
      <c r="H60" s="246"/>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c r="AK60" s="309"/>
      <c r="AL60" s="309"/>
      <c r="AM60" s="309"/>
      <c r="AN60" s="309"/>
      <c r="AO60" s="309"/>
      <c r="AP60" s="309"/>
      <c r="AQ60" s="309"/>
      <c r="AS60" s="309"/>
      <c r="AT60" s="309"/>
      <c r="AU60" s="309"/>
      <c r="AV60" s="309"/>
      <c r="AW60" s="309"/>
      <c r="AX60" s="309"/>
      <c r="AY60" s="309"/>
      <c r="AZ60" s="309"/>
      <c r="BA60" s="309"/>
      <c r="BB60" s="309"/>
      <c r="BC60" s="309"/>
      <c r="BD60" s="309"/>
      <c r="BE60" s="309"/>
      <c r="BF60" s="309"/>
      <c r="BG60" s="309"/>
      <c r="BH60" s="309"/>
      <c r="BI60" s="309"/>
      <c r="BJ60" s="309"/>
      <c r="BK60" s="309"/>
      <c r="BL60" s="309"/>
      <c r="BM60" s="309"/>
      <c r="BN60" s="309"/>
      <c r="BO60" s="309"/>
      <c r="BP60" s="309"/>
      <c r="BQ60" s="309"/>
      <c r="BR60" s="309"/>
      <c r="BS60" s="309"/>
      <c r="BT60" s="309"/>
      <c r="BU60" s="309"/>
      <c r="BV60" s="309"/>
    </row>
    <row r="61" spans="1:74" s="60" customFormat="1" ht="13" hidden="1" x14ac:dyDescent="0.3">
      <c r="A61" s="250"/>
      <c r="B61" s="250"/>
      <c r="F61" s="309"/>
      <c r="H61" s="246"/>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309"/>
      <c r="AP61" s="309"/>
      <c r="AQ61" s="309"/>
      <c r="AS61" s="309"/>
      <c r="AT61" s="309"/>
      <c r="AU61" s="309"/>
      <c r="AV61" s="309"/>
      <c r="AW61" s="309"/>
      <c r="AX61" s="309"/>
      <c r="AY61" s="309"/>
      <c r="AZ61" s="309"/>
      <c r="BA61" s="309"/>
      <c r="BB61" s="309"/>
      <c r="BC61" s="309"/>
      <c r="BD61" s="309"/>
      <c r="BE61" s="309"/>
      <c r="BF61" s="309"/>
      <c r="BG61" s="309"/>
      <c r="BH61" s="309"/>
      <c r="BI61" s="309"/>
      <c r="BJ61" s="309"/>
      <c r="BK61" s="309"/>
      <c r="BL61" s="309"/>
      <c r="BM61" s="309"/>
      <c r="BN61" s="309"/>
      <c r="BO61" s="309"/>
      <c r="BP61" s="309"/>
      <c r="BQ61" s="309"/>
      <c r="BR61" s="309"/>
      <c r="BS61" s="309"/>
      <c r="BT61" s="309"/>
      <c r="BU61" s="309"/>
      <c r="BV61" s="309"/>
    </row>
    <row r="62" spans="1:74" s="60" customFormat="1" ht="13" hidden="1" x14ac:dyDescent="0.3">
      <c r="A62" s="250"/>
      <c r="B62" s="250"/>
      <c r="F62" s="309"/>
      <c r="H62" s="246"/>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09"/>
      <c r="AP62" s="309"/>
      <c r="AQ62" s="309"/>
      <c r="AS62" s="309"/>
      <c r="AT62" s="309"/>
      <c r="AU62" s="309"/>
      <c r="AV62" s="309"/>
      <c r="AW62" s="309"/>
      <c r="AX62" s="309"/>
      <c r="AY62" s="309"/>
      <c r="AZ62" s="309"/>
      <c r="BA62" s="309"/>
      <c r="BB62" s="309"/>
      <c r="BC62" s="309"/>
      <c r="BD62" s="309"/>
      <c r="BE62" s="309"/>
      <c r="BF62" s="309"/>
      <c r="BG62" s="309"/>
      <c r="BH62" s="309"/>
      <c r="BI62" s="309"/>
      <c r="BJ62" s="309"/>
      <c r="BK62" s="309"/>
      <c r="BL62" s="309"/>
      <c r="BM62" s="309"/>
      <c r="BN62" s="309"/>
      <c r="BO62" s="309"/>
      <c r="BP62" s="309"/>
      <c r="BQ62" s="309"/>
      <c r="BR62" s="309"/>
      <c r="BS62" s="309"/>
      <c r="BT62" s="309"/>
      <c r="BU62" s="309"/>
      <c r="BV62" s="309"/>
    </row>
    <row r="63" spans="1:74" s="60" customFormat="1" ht="13" hidden="1" x14ac:dyDescent="0.3">
      <c r="A63" s="250"/>
      <c r="B63" s="250"/>
      <c r="F63" s="309"/>
      <c r="H63" s="246"/>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309"/>
      <c r="AP63" s="309"/>
      <c r="AQ63" s="309"/>
      <c r="AS63" s="309"/>
      <c r="AT63" s="309"/>
      <c r="AU63" s="309"/>
      <c r="AV63" s="309"/>
      <c r="AW63" s="309"/>
      <c r="AX63" s="309"/>
      <c r="AY63" s="309"/>
      <c r="AZ63" s="309"/>
      <c r="BA63" s="309"/>
      <c r="BB63" s="309"/>
      <c r="BC63" s="309"/>
      <c r="BD63" s="309"/>
      <c r="BE63" s="309"/>
      <c r="BF63" s="309"/>
      <c r="BG63" s="309"/>
      <c r="BH63" s="309"/>
      <c r="BI63" s="309"/>
      <c r="BJ63" s="309"/>
      <c r="BK63" s="309"/>
      <c r="BL63" s="309"/>
      <c r="BM63" s="309"/>
      <c r="BN63" s="309"/>
      <c r="BO63" s="309"/>
      <c r="BP63" s="309"/>
      <c r="BQ63" s="309"/>
      <c r="BR63" s="309"/>
      <c r="BS63" s="309"/>
      <c r="BT63" s="309"/>
      <c r="BU63" s="309"/>
      <c r="BV63" s="309"/>
    </row>
    <row r="64" spans="1:74" s="60" customFormat="1" ht="13" hidden="1" x14ac:dyDescent="0.3">
      <c r="A64" s="250"/>
      <c r="B64" s="250"/>
      <c r="F64" s="309"/>
      <c r="H64" s="246"/>
      <c r="N64" s="309"/>
      <c r="O64" s="309"/>
      <c r="P64" s="309"/>
      <c r="Q64" s="309"/>
      <c r="R64" s="309"/>
      <c r="S64" s="309"/>
      <c r="T64" s="309"/>
      <c r="U64" s="309"/>
      <c r="V64" s="309"/>
      <c r="W64" s="309"/>
      <c r="X64" s="309"/>
      <c r="Y64" s="309"/>
      <c r="Z64" s="309"/>
      <c r="AA64" s="309"/>
      <c r="AB64" s="309"/>
      <c r="AC64" s="309"/>
      <c r="AD64" s="309"/>
      <c r="AE64" s="309"/>
      <c r="AF64" s="309"/>
      <c r="AG64" s="309"/>
      <c r="AH64" s="309"/>
      <c r="AI64" s="309"/>
      <c r="AJ64" s="309"/>
      <c r="AK64" s="309"/>
      <c r="AL64" s="309"/>
      <c r="AM64" s="309"/>
      <c r="AN64" s="309"/>
      <c r="AO64" s="309"/>
      <c r="AP64" s="309"/>
      <c r="AQ64" s="309"/>
      <c r="AS64" s="309"/>
      <c r="AT64" s="309"/>
      <c r="AU64" s="309"/>
      <c r="AV64" s="309"/>
      <c r="AW64" s="309"/>
      <c r="AX64" s="309"/>
      <c r="AY64" s="309"/>
      <c r="AZ64" s="309"/>
      <c r="BA64" s="309"/>
      <c r="BB64" s="309"/>
      <c r="BC64" s="309"/>
      <c r="BD64" s="309"/>
      <c r="BE64" s="309"/>
      <c r="BF64" s="309"/>
      <c r="BG64" s="309"/>
      <c r="BH64" s="309"/>
      <c r="BI64" s="309"/>
      <c r="BJ64" s="309"/>
      <c r="BK64" s="309"/>
      <c r="BL64" s="309"/>
      <c r="BM64" s="309"/>
      <c r="BN64" s="309"/>
      <c r="BO64" s="309"/>
      <c r="BP64" s="309"/>
      <c r="BQ64" s="309"/>
      <c r="BR64" s="309"/>
      <c r="BS64" s="309"/>
      <c r="BT64" s="309"/>
      <c r="BU64" s="309"/>
      <c r="BV64" s="309"/>
    </row>
    <row r="65" spans="1:74" s="60" customFormat="1" ht="13" hidden="1" x14ac:dyDescent="0.3">
      <c r="A65" s="250"/>
      <c r="B65" s="250"/>
      <c r="F65" s="309"/>
      <c r="H65" s="246"/>
      <c r="N65" s="309"/>
      <c r="O65" s="309"/>
      <c r="P65" s="309"/>
      <c r="Q65" s="309"/>
      <c r="R65" s="309"/>
      <c r="S65" s="309"/>
      <c r="T65" s="309"/>
      <c r="U65" s="309"/>
      <c r="V65" s="309"/>
      <c r="W65" s="309"/>
      <c r="X65" s="309"/>
      <c r="Y65" s="309"/>
      <c r="Z65" s="309"/>
      <c r="AA65" s="309"/>
      <c r="AB65" s="309"/>
      <c r="AC65" s="309"/>
      <c r="AD65" s="309"/>
      <c r="AE65" s="309"/>
      <c r="AF65" s="309"/>
      <c r="AG65" s="309"/>
      <c r="AH65" s="309"/>
      <c r="AI65" s="309"/>
      <c r="AJ65" s="309"/>
      <c r="AK65" s="309"/>
      <c r="AL65" s="309"/>
      <c r="AM65" s="309"/>
      <c r="AN65" s="309"/>
      <c r="AO65" s="309"/>
      <c r="AP65" s="309"/>
      <c r="AQ65" s="309"/>
      <c r="AS65" s="309"/>
      <c r="AT65" s="309"/>
      <c r="AU65" s="309"/>
      <c r="AV65" s="309"/>
      <c r="AW65" s="309"/>
      <c r="AX65" s="309"/>
      <c r="AY65" s="309"/>
      <c r="AZ65" s="309"/>
      <c r="BA65" s="309"/>
      <c r="BB65" s="309"/>
      <c r="BC65" s="309"/>
      <c r="BD65" s="309"/>
      <c r="BE65" s="309"/>
      <c r="BF65" s="309"/>
      <c r="BG65" s="309"/>
      <c r="BH65" s="309"/>
      <c r="BI65" s="309"/>
      <c r="BJ65" s="309"/>
      <c r="BK65" s="309"/>
      <c r="BL65" s="309"/>
      <c r="BM65" s="309"/>
      <c r="BN65" s="309"/>
      <c r="BO65" s="309"/>
      <c r="BP65" s="309"/>
      <c r="BQ65" s="309"/>
      <c r="BR65" s="309"/>
      <c r="BS65" s="309"/>
      <c r="BT65" s="309"/>
      <c r="BU65" s="309"/>
      <c r="BV65" s="309"/>
    </row>
    <row r="66" spans="1:74" s="60" customFormat="1" ht="13" hidden="1" x14ac:dyDescent="0.3">
      <c r="A66" s="250"/>
      <c r="B66" s="250"/>
      <c r="F66" s="309"/>
      <c r="H66" s="246"/>
      <c r="N66" s="309"/>
      <c r="O66" s="309"/>
      <c r="P66" s="309"/>
      <c r="Q66" s="309"/>
      <c r="R66" s="309"/>
      <c r="S66" s="309"/>
      <c r="T66" s="309"/>
      <c r="U66" s="309"/>
      <c r="V66" s="309"/>
      <c r="W66" s="309"/>
      <c r="X66" s="309"/>
      <c r="Y66" s="309"/>
      <c r="Z66" s="309"/>
      <c r="AA66" s="309"/>
      <c r="AB66" s="309"/>
      <c r="AC66" s="309"/>
      <c r="AD66" s="309"/>
      <c r="AE66" s="309"/>
      <c r="AF66" s="309"/>
      <c r="AG66" s="309"/>
      <c r="AH66" s="309"/>
      <c r="AI66" s="309"/>
      <c r="AJ66" s="309"/>
      <c r="AK66" s="309"/>
      <c r="AL66" s="309"/>
      <c r="AM66" s="309"/>
      <c r="AN66" s="309"/>
      <c r="AO66" s="309"/>
      <c r="AP66" s="309"/>
      <c r="AQ66" s="309"/>
      <c r="AS66" s="309"/>
      <c r="AT66" s="309"/>
      <c r="AU66" s="309"/>
      <c r="AV66" s="309"/>
      <c r="AW66" s="309"/>
      <c r="AX66" s="309"/>
      <c r="AY66" s="309"/>
      <c r="AZ66" s="309"/>
      <c r="BA66" s="309"/>
      <c r="BB66" s="309"/>
      <c r="BC66" s="309"/>
      <c r="BD66" s="309"/>
      <c r="BE66" s="309"/>
      <c r="BF66" s="309"/>
      <c r="BG66" s="309"/>
      <c r="BH66" s="309"/>
      <c r="BI66" s="309"/>
      <c r="BJ66" s="309"/>
      <c r="BK66" s="309"/>
      <c r="BL66" s="309"/>
      <c r="BM66" s="309"/>
      <c r="BN66" s="309"/>
      <c r="BO66" s="309"/>
      <c r="BP66" s="309"/>
      <c r="BQ66" s="309"/>
      <c r="BR66" s="309"/>
      <c r="BS66" s="309"/>
      <c r="BT66" s="309"/>
      <c r="BU66" s="309"/>
      <c r="BV66" s="309"/>
    </row>
    <row r="67" spans="1:74" s="60" customFormat="1" ht="13" hidden="1" x14ac:dyDescent="0.3">
      <c r="A67" s="250"/>
      <c r="B67" s="250"/>
      <c r="F67" s="309"/>
      <c r="H67" s="246"/>
      <c r="N67" s="309"/>
      <c r="O67" s="309"/>
      <c r="P67" s="309"/>
      <c r="Q67" s="309"/>
      <c r="R67" s="309"/>
      <c r="S67" s="309"/>
      <c r="T67" s="309"/>
      <c r="U67" s="309"/>
      <c r="V67" s="309"/>
      <c r="W67" s="309"/>
      <c r="X67" s="309"/>
      <c r="Y67" s="309"/>
      <c r="Z67" s="309"/>
      <c r="AA67" s="309"/>
      <c r="AB67" s="309"/>
      <c r="AC67" s="309"/>
      <c r="AD67" s="309"/>
      <c r="AE67" s="309"/>
      <c r="AF67" s="309"/>
      <c r="AG67" s="309"/>
      <c r="AH67" s="309"/>
      <c r="AI67" s="309"/>
      <c r="AJ67" s="309"/>
      <c r="AK67" s="309"/>
      <c r="AL67" s="309"/>
      <c r="AM67" s="309"/>
      <c r="AN67" s="309"/>
      <c r="AO67" s="309"/>
      <c r="AP67" s="309"/>
      <c r="AQ67" s="309"/>
      <c r="AS67" s="309"/>
      <c r="AT67" s="309"/>
      <c r="AU67" s="309"/>
      <c r="AV67" s="309"/>
      <c r="AW67" s="309"/>
      <c r="AX67" s="309"/>
      <c r="AY67" s="309"/>
      <c r="AZ67" s="309"/>
      <c r="BA67" s="309"/>
      <c r="BB67" s="309"/>
      <c r="BC67" s="309"/>
      <c r="BD67" s="309"/>
      <c r="BE67" s="309"/>
      <c r="BF67" s="309"/>
      <c r="BG67" s="309"/>
      <c r="BH67" s="309"/>
      <c r="BI67" s="309"/>
      <c r="BJ67" s="309"/>
      <c r="BK67" s="309"/>
      <c r="BL67" s="309"/>
      <c r="BM67" s="309"/>
      <c r="BN67" s="309"/>
      <c r="BO67" s="309"/>
      <c r="BP67" s="309"/>
      <c r="BQ67" s="309"/>
      <c r="BR67" s="309"/>
      <c r="BS67" s="309"/>
      <c r="BT67" s="309"/>
      <c r="BU67" s="309"/>
      <c r="BV67" s="309"/>
    </row>
    <row r="68" spans="1:74" s="60" customFormat="1" ht="13" hidden="1" x14ac:dyDescent="0.3">
      <c r="A68" s="250"/>
      <c r="B68" s="250"/>
      <c r="F68" s="309"/>
      <c r="H68" s="246"/>
      <c r="N68" s="309"/>
      <c r="O68" s="309"/>
      <c r="P68" s="309"/>
      <c r="Q68" s="309"/>
      <c r="R68" s="309"/>
      <c r="S68" s="309"/>
      <c r="T68" s="309"/>
      <c r="U68" s="309"/>
      <c r="V68" s="309"/>
      <c r="W68" s="309"/>
      <c r="X68" s="309"/>
      <c r="Y68" s="309"/>
      <c r="Z68" s="309"/>
      <c r="AA68" s="309"/>
      <c r="AB68" s="309"/>
      <c r="AC68" s="309"/>
      <c r="AD68" s="309"/>
      <c r="AE68" s="309"/>
      <c r="AF68" s="309"/>
      <c r="AG68" s="309"/>
      <c r="AH68" s="309"/>
      <c r="AI68" s="309"/>
      <c r="AJ68" s="309"/>
      <c r="AK68" s="309"/>
      <c r="AL68" s="309"/>
      <c r="AM68" s="309"/>
      <c r="AN68" s="309"/>
      <c r="AO68" s="309"/>
      <c r="AP68" s="309"/>
      <c r="AQ68" s="309"/>
      <c r="AS68" s="309"/>
      <c r="AT68" s="309"/>
      <c r="AU68" s="309"/>
      <c r="AV68" s="309"/>
      <c r="AW68" s="309"/>
      <c r="AX68" s="309"/>
      <c r="AY68" s="309"/>
      <c r="AZ68" s="309"/>
      <c r="BA68" s="309"/>
      <c r="BB68" s="309"/>
      <c r="BC68" s="309"/>
      <c r="BD68" s="309"/>
      <c r="BE68" s="309"/>
      <c r="BF68" s="309"/>
      <c r="BG68" s="309"/>
      <c r="BH68" s="309"/>
      <c r="BI68" s="309"/>
      <c r="BJ68" s="309"/>
      <c r="BK68" s="309"/>
      <c r="BL68" s="309"/>
      <c r="BM68" s="309"/>
      <c r="BN68" s="309"/>
      <c r="BO68" s="309"/>
      <c r="BP68" s="309"/>
      <c r="BQ68" s="309"/>
      <c r="BR68" s="309"/>
      <c r="BS68" s="309"/>
      <c r="BT68" s="309"/>
      <c r="BU68" s="309"/>
      <c r="BV68" s="309"/>
    </row>
    <row r="69" spans="1:74" s="60" customFormat="1" ht="13" hidden="1" x14ac:dyDescent="0.3">
      <c r="A69" s="250"/>
      <c r="B69" s="250"/>
      <c r="F69" s="309"/>
      <c r="H69" s="246"/>
      <c r="N69" s="309"/>
      <c r="O69" s="309"/>
      <c r="P69" s="309"/>
      <c r="Q69" s="309"/>
      <c r="R69" s="309"/>
      <c r="S69" s="309"/>
      <c r="T69" s="309"/>
      <c r="U69" s="309"/>
      <c r="V69" s="309"/>
      <c r="W69" s="309"/>
      <c r="X69" s="309"/>
      <c r="Y69" s="309"/>
      <c r="Z69" s="309"/>
      <c r="AA69" s="309"/>
      <c r="AB69" s="309"/>
      <c r="AC69" s="309"/>
      <c r="AD69" s="309"/>
      <c r="AE69" s="309"/>
      <c r="AF69" s="309"/>
      <c r="AG69" s="309"/>
      <c r="AH69" s="309"/>
      <c r="AI69" s="309"/>
      <c r="AJ69" s="309"/>
      <c r="AK69" s="309"/>
      <c r="AL69" s="309"/>
      <c r="AM69" s="309"/>
      <c r="AN69" s="309"/>
      <c r="AO69" s="309"/>
      <c r="AP69" s="309"/>
      <c r="AQ69" s="309"/>
      <c r="AS69" s="309"/>
      <c r="AT69" s="309"/>
      <c r="AU69" s="309"/>
      <c r="AV69" s="309"/>
      <c r="AW69" s="309"/>
      <c r="AX69" s="309"/>
      <c r="AY69" s="309"/>
      <c r="AZ69" s="309"/>
      <c r="BA69" s="309"/>
      <c r="BB69" s="309"/>
      <c r="BC69" s="309"/>
      <c r="BD69" s="309"/>
      <c r="BE69" s="309"/>
      <c r="BF69" s="309"/>
      <c r="BG69" s="309"/>
      <c r="BH69" s="309"/>
      <c r="BI69" s="309"/>
      <c r="BJ69" s="309"/>
      <c r="BK69" s="309"/>
      <c r="BL69" s="309"/>
      <c r="BM69" s="309"/>
      <c r="BN69" s="309"/>
      <c r="BO69" s="309"/>
      <c r="BP69" s="309"/>
      <c r="BQ69" s="309"/>
      <c r="BR69" s="309"/>
      <c r="BS69" s="309"/>
      <c r="BT69" s="309"/>
      <c r="BU69" s="309"/>
      <c r="BV69" s="309"/>
    </row>
    <row r="70" spans="1:74" s="60" customFormat="1" ht="13" hidden="1" x14ac:dyDescent="0.3">
      <c r="A70" s="250"/>
      <c r="B70" s="250"/>
      <c r="F70" s="309"/>
      <c r="H70" s="246"/>
      <c r="N70" s="309"/>
      <c r="O70" s="309"/>
      <c r="P70" s="309"/>
      <c r="Q70" s="309"/>
      <c r="R70" s="309"/>
      <c r="S70" s="309"/>
      <c r="T70" s="309"/>
      <c r="U70" s="309"/>
      <c r="V70" s="309"/>
      <c r="W70" s="309"/>
      <c r="X70" s="309"/>
      <c r="Y70" s="309"/>
      <c r="Z70" s="309"/>
      <c r="AA70" s="309"/>
      <c r="AB70" s="309"/>
      <c r="AC70" s="309"/>
      <c r="AD70" s="309"/>
      <c r="AE70" s="309"/>
      <c r="AF70" s="309"/>
      <c r="AG70" s="309"/>
      <c r="AH70" s="309"/>
      <c r="AI70" s="309"/>
      <c r="AJ70" s="309"/>
      <c r="AK70" s="309"/>
      <c r="AL70" s="309"/>
      <c r="AM70" s="309"/>
      <c r="AN70" s="309"/>
      <c r="AO70" s="309"/>
      <c r="AP70" s="309"/>
      <c r="AQ70" s="309"/>
      <c r="AS70" s="309"/>
      <c r="AT70" s="309"/>
      <c r="AU70" s="309"/>
      <c r="AV70" s="309"/>
      <c r="AW70" s="309"/>
      <c r="AX70" s="309"/>
      <c r="AY70" s="309"/>
      <c r="AZ70" s="309"/>
      <c r="BA70" s="309"/>
      <c r="BB70" s="309"/>
      <c r="BC70" s="309"/>
      <c r="BD70" s="309"/>
      <c r="BE70" s="309"/>
      <c r="BF70" s="309"/>
      <c r="BG70" s="309"/>
      <c r="BH70" s="309"/>
      <c r="BI70" s="309"/>
      <c r="BJ70" s="309"/>
      <c r="BK70" s="309"/>
      <c r="BL70" s="309"/>
      <c r="BM70" s="309"/>
      <c r="BN70" s="309"/>
      <c r="BO70" s="309"/>
      <c r="BP70" s="309"/>
      <c r="BQ70" s="309"/>
      <c r="BR70" s="309"/>
      <c r="BS70" s="309"/>
      <c r="BT70" s="309"/>
      <c r="BU70" s="309"/>
      <c r="BV70" s="309"/>
    </row>
    <row r="71" spans="1:74" s="60" customFormat="1" ht="13" hidden="1" x14ac:dyDescent="0.3">
      <c r="A71" s="250"/>
      <c r="B71" s="250"/>
      <c r="F71" s="309"/>
      <c r="H71" s="246"/>
      <c r="N71" s="309"/>
      <c r="O71" s="309"/>
      <c r="P71" s="309"/>
      <c r="Q71" s="309"/>
      <c r="R71" s="309"/>
      <c r="S71" s="309"/>
      <c r="T71" s="309"/>
      <c r="U71" s="309"/>
      <c r="V71" s="309"/>
      <c r="W71" s="309"/>
      <c r="X71" s="309"/>
      <c r="Y71" s="309"/>
      <c r="Z71" s="309"/>
      <c r="AA71" s="309"/>
      <c r="AB71" s="309"/>
      <c r="AC71" s="309"/>
      <c r="AD71" s="309"/>
      <c r="AE71" s="309"/>
      <c r="AF71" s="309"/>
      <c r="AG71" s="309"/>
      <c r="AH71" s="309"/>
      <c r="AI71" s="309"/>
      <c r="AJ71" s="309"/>
      <c r="AK71" s="309"/>
      <c r="AL71" s="309"/>
      <c r="AM71" s="309"/>
      <c r="AN71" s="309"/>
      <c r="AO71" s="309"/>
      <c r="AP71" s="309"/>
      <c r="AQ71" s="309"/>
      <c r="AS71" s="309"/>
      <c r="AT71" s="309"/>
      <c r="AU71" s="309"/>
      <c r="AV71" s="309"/>
      <c r="AW71" s="309"/>
      <c r="AX71" s="309"/>
      <c r="AY71" s="309"/>
      <c r="AZ71" s="309"/>
      <c r="BA71" s="309"/>
      <c r="BB71" s="309"/>
      <c r="BC71" s="309"/>
      <c r="BD71" s="309"/>
      <c r="BE71" s="309"/>
      <c r="BF71" s="309"/>
      <c r="BG71" s="309"/>
      <c r="BH71" s="309"/>
      <c r="BI71" s="309"/>
      <c r="BJ71" s="309"/>
      <c r="BK71" s="309"/>
      <c r="BL71" s="309"/>
      <c r="BM71" s="309"/>
      <c r="BN71" s="309"/>
      <c r="BO71" s="309"/>
      <c r="BP71" s="309"/>
      <c r="BQ71" s="309"/>
      <c r="BR71" s="309"/>
      <c r="BS71" s="309"/>
      <c r="BT71" s="309"/>
      <c r="BU71" s="309"/>
      <c r="BV71" s="309"/>
    </row>
    <row r="72" spans="1:74" s="60" customFormat="1" ht="13" hidden="1" x14ac:dyDescent="0.3">
      <c r="A72" s="250"/>
      <c r="B72" s="250"/>
      <c r="F72" s="309"/>
      <c r="H72" s="246"/>
    </row>
    <row r="73" spans="1:74" s="60" customFormat="1" ht="13" hidden="1" x14ac:dyDescent="0.3">
      <c r="A73" s="250"/>
      <c r="B73" s="250"/>
      <c r="F73" s="309"/>
      <c r="H73" s="246"/>
    </row>
    <row r="74" spans="1:74" s="60" customFormat="1" ht="13" hidden="1" x14ac:dyDescent="0.3">
      <c r="A74" s="250"/>
      <c r="B74" s="250"/>
      <c r="H74" s="246"/>
    </row>
    <row r="75" spans="1:74" s="60" customFormat="1" ht="13" hidden="1" x14ac:dyDescent="0.3">
      <c r="H75" s="246"/>
    </row>
    <row r="76" spans="1:74" s="60" customFormat="1" ht="13" hidden="1" x14ac:dyDescent="0.3">
      <c r="H76" s="246"/>
    </row>
    <row r="77" spans="1:74" s="60" customFormat="1" ht="13" hidden="1" x14ac:dyDescent="0.3">
      <c r="A77" s="246"/>
      <c r="C77" s="304"/>
      <c r="H77" s="246"/>
    </row>
    <row r="78" spans="1:74" s="60" customFormat="1" ht="13" hidden="1" x14ac:dyDescent="0.3">
      <c r="A78" s="246"/>
      <c r="F78" s="305"/>
      <c r="G78" s="305"/>
      <c r="H78" s="305"/>
      <c r="I78" s="305"/>
      <c r="J78" s="305"/>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row>
    <row r="79" spans="1:74" s="60" customFormat="1" ht="13" hidden="1" x14ac:dyDescent="0.3">
      <c r="A79" s="246"/>
      <c r="F79" s="307"/>
      <c r="G79" s="307"/>
      <c r="H79" s="307"/>
      <c r="I79" s="307"/>
      <c r="J79" s="307"/>
      <c r="K79" s="307"/>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row>
    <row r="80" spans="1:74" s="60" customFormat="1" ht="13" hidden="1" x14ac:dyDescent="0.3">
      <c r="A80" s="246"/>
      <c r="F80" s="307"/>
      <c r="G80" s="307"/>
      <c r="H80" s="307"/>
      <c r="I80" s="307"/>
      <c r="J80" s="307"/>
      <c r="K80" s="307"/>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row>
    <row r="81" spans="1:35" s="60" customFormat="1" ht="13" hidden="1" x14ac:dyDescent="0.3">
      <c r="H81" s="246"/>
    </row>
    <row r="82" spans="1:35" s="18" customFormat="1" ht="13" x14ac:dyDescent="0.3">
      <c r="C82" s="399" t="s">
        <v>458</v>
      </c>
      <c r="D82" s="370"/>
      <c r="E82" s="370"/>
      <c r="H82" s="90"/>
    </row>
    <row r="83" spans="1:35" ht="12.75" customHeight="1" x14ac:dyDescent="0.3">
      <c r="C83" s="370"/>
      <c r="D83" s="370"/>
      <c r="E83" s="370"/>
      <c r="F83" s="199">
        <f>'Input Bauinvest Infra'!D11/'Annahmen u Setzungen Infra'!$D$204</f>
        <v>0</v>
      </c>
      <c r="G83" s="199">
        <f>'Input Bauinvest Infra'!D12/'Annahmen u Setzungen Infra'!$D$204</f>
        <v>0</v>
      </c>
      <c r="H83" s="199">
        <f>'Input Bauinvest Infra'!D13/'Annahmen u Setzungen Infra'!$D$204</f>
        <v>0</v>
      </c>
      <c r="I83" s="199">
        <f>'Input Bauinvest Infra'!D14/'Annahmen u Setzungen Infra'!$D$204</f>
        <v>0</v>
      </c>
      <c r="J83" s="199">
        <f>'Input Bauinvest Infra'!D15/'Annahmen u Setzungen Infra'!$D$204</f>
        <v>0</v>
      </c>
      <c r="K83" s="199">
        <f>'Input Bauinvest Infra'!D16/'Annahmen u Setzungen Infra'!$D$204</f>
        <v>0</v>
      </c>
      <c r="L83" s="199">
        <f>'Input Bauinvest Infra'!D17/'Annahmen u Setzungen Infra'!$D$204</f>
        <v>0</v>
      </c>
      <c r="M83" s="199">
        <f>'Input Bauinvest Infra'!D18/'Annahmen u Setzungen Infra'!$D$204</f>
        <v>0</v>
      </c>
      <c r="N83" s="199">
        <f>'Input Bauinvest Infra'!D19/'Annahmen u Setzungen Infra'!$D$204</f>
        <v>0</v>
      </c>
      <c r="O83" s="199">
        <f>'Input Bauinvest Infra'!D20/'Annahmen u Setzungen Infra'!$D$204</f>
        <v>0</v>
      </c>
      <c r="P83" s="199">
        <f>'Input Bauinvest Infra'!D21/'Annahmen u Setzungen Infra'!$D$204</f>
        <v>0</v>
      </c>
      <c r="Q83" s="199">
        <f>'Input Bauinvest Infra'!D22/'Annahmen u Setzungen Infra'!$D$204</f>
        <v>0</v>
      </c>
      <c r="R83" s="199">
        <f>'Input Bauinvest Infra'!D23/'Annahmen u Setzungen Infra'!$D$204</f>
        <v>0</v>
      </c>
      <c r="S83" s="199">
        <f>'Input Bauinvest Infra'!D24/'Annahmen u Setzungen Infra'!$D$204</f>
        <v>0</v>
      </c>
      <c r="T83" s="199">
        <f>'Input Bauinvest Infra'!D25/'Annahmen u Setzungen Infra'!$D$204</f>
        <v>0</v>
      </c>
      <c r="U83" s="199">
        <f>'Input Bauinvest Infra'!D26/'Annahmen u Setzungen Infra'!$D$204</f>
        <v>0</v>
      </c>
      <c r="V83" s="199">
        <f>'Input Bauinvest Infra'!D27/'Annahmen u Setzungen Infra'!$D$204</f>
        <v>0</v>
      </c>
      <c r="W83" s="199">
        <f>'Input Bauinvest Infra'!D28/'Annahmen u Setzungen Infra'!$D$204</f>
        <v>0</v>
      </c>
      <c r="X83" s="199">
        <f>'Input Bauinvest Infra'!D29/'Annahmen u Setzungen Infra'!$D$204</f>
        <v>0</v>
      </c>
      <c r="Y83" s="199">
        <f>'Input Bauinvest Infra'!D30/'Annahmen u Setzungen Infra'!$D$204</f>
        <v>0</v>
      </c>
      <c r="Z83" s="199">
        <f>'Input Bauinvest Infra'!D31/'Annahmen u Setzungen Infra'!$D$204</f>
        <v>0</v>
      </c>
      <c r="AA83" s="199">
        <f>'Input Bauinvest Infra'!D32/'Annahmen u Setzungen Infra'!$D$204</f>
        <v>0</v>
      </c>
      <c r="AB83" s="199">
        <f>'Input Bauinvest Infra'!D33/'Annahmen u Setzungen Infra'!$D$204</f>
        <v>0</v>
      </c>
      <c r="AC83" s="199">
        <f>'Input Bauinvest Infra'!D34/'Annahmen u Setzungen Infra'!$D$204</f>
        <v>0</v>
      </c>
      <c r="AD83" s="199">
        <f>'Input Bauinvest Infra'!D35/'Annahmen u Setzungen Infra'!$D$204</f>
        <v>0</v>
      </c>
      <c r="AE83" s="179">
        <f>'Input Bauinvest Infra'!D36/'Annahmen u Setzungen Infra'!$D$204</f>
        <v>0</v>
      </c>
      <c r="AF83" s="179">
        <f>'Input Bauinvest Infra'!D37/'Annahmen u Setzungen Infra'!$D$204</f>
        <v>0</v>
      </c>
      <c r="AG83" s="179">
        <f>'Input Bauinvest Infra'!D38/'Annahmen u Setzungen Infra'!$D$204</f>
        <v>0</v>
      </c>
      <c r="AH83" s="179">
        <f>'Input Bauinvest Infra'!D39/'Annahmen u Setzungen Infra'!$D$204</f>
        <v>0</v>
      </c>
      <c r="AI83" s="179">
        <f>'Input Bauinvest Infra'!D40/'Annahmen u Setzungen Infra'!$D$204</f>
        <v>0</v>
      </c>
    </row>
    <row r="84" spans="1:35" ht="13" x14ac:dyDescent="0.3">
      <c r="E84" s="18"/>
      <c r="H84" s="90"/>
      <c r="I84" s="18"/>
      <c r="J84" s="18"/>
      <c r="K84" s="18"/>
      <c r="L84" s="18"/>
      <c r="M84" s="18"/>
    </row>
    <row r="85" spans="1:35" ht="13" hidden="1" x14ac:dyDescent="0.3">
      <c r="A85" s="10"/>
      <c r="C85" s="399"/>
      <c r="D85" s="370"/>
      <c r="E85" s="370"/>
      <c r="H85" s="90"/>
      <c r="I85" s="18"/>
      <c r="J85" s="18"/>
      <c r="K85" s="18"/>
      <c r="L85" s="18"/>
      <c r="M85" s="18"/>
    </row>
    <row r="86" spans="1:35" hidden="1" x14ac:dyDescent="0.25">
      <c r="C86" s="370"/>
      <c r="D86" s="370"/>
      <c r="E86" s="370"/>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row>
    <row r="87" spans="1:35" ht="13" hidden="1" x14ac:dyDescent="0.3">
      <c r="C87" s="18"/>
      <c r="E87" s="18"/>
      <c r="H87" s="90"/>
      <c r="I87" s="18"/>
      <c r="J87" s="18"/>
      <c r="K87" s="18"/>
      <c r="L87" s="18"/>
      <c r="M87" s="18"/>
    </row>
    <row r="88" spans="1:35" ht="13" hidden="1" x14ac:dyDescent="0.3">
      <c r="A88" s="10"/>
      <c r="C88" s="399"/>
      <c r="D88" s="370"/>
      <c r="E88" s="370"/>
      <c r="H88" s="90"/>
      <c r="I88" s="18"/>
      <c r="J88" s="18"/>
      <c r="K88" s="18"/>
      <c r="L88" s="18"/>
      <c r="M88" s="18"/>
    </row>
    <row r="89" spans="1:35" hidden="1" x14ac:dyDescent="0.25">
      <c r="C89" s="370"/>
      <c r="D89" s="370"/>
      <c r="E89" s="370"/>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row>
    <row r="90" spans="1:35" ht="13" hidden="1" x14ac:dyDescent="0.3">
      <c r="C90" s="18"/>
      <c r="E90" s="18"/>
      <c r="H90" s="90"/>
      <c r="I90" s="18"/>
      <c r="J90" s="18"/>
      <c r="K90" s="18"/>
      <c r="L90" s="18"/>
      <c r="M90" s="18"/>
    </row>
    <row r="91" spans="1:35" ht="13" hidden="1" x14ac:dyDescent="0.3">
      <c r="A91" s="105"/>
      <c r="C91" s="18"/>
      <c r="E91" s="18"/>
      <c r="H91" s="90"/>
      <c r="I91" s="18"/>
      <c r="J91" s="18"/>
      <c r="K91" s="18"/>
      <c r="L91" s="18"/>
      <c r="M91" s="18"/>
    </row>
    <row r="92" spans="1:35" hidden="1" x14ac:dyDescent="0.25">
      <c r="A92" s="105"/>
      <c r="C92" s="18"/>
      <c r="E92" s="18"/>
    </row>
    <row r="93" spans="1:35" hidden="1" x14ac:dyDescent="0.25">
      <c r="A93" s="105"/>
      <c r="C93" s="18"/>
      <c r="E93" s="18"/>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row>
    <row r="94" spans="1:35" ht="13" hidden="1" x14ac:dyDescent="0.3">
      <c r="A94" s="105"/>
      <c r="C94" s="18"/>
      <c r="E94" s="18"/>
      <c r="H94" s="90"/>
      <c r="I94" s="18"/>
      <c r="J94" s="18"/>
      <c r="K94" s="18"/>
      <c r="L94" s="18"/>
      <c r="M94" s="18"/>
    </row>
    <row r="95" spans="1:35" ht="13" hidden="1" x14ac:dyDescent="0.3">
      <c r="C95" s="18"/>
      <c r="E95" s="18"/>
      <c r="H95" s="90"/>
      <c r="I95" s="18"/>
      <c r="J95" s="18"/>
      <c r="K95" s="18"/>
      <c r="L95" s="18"/>
      <c r="M95" s="18"/>
    </row>
    <row r="96" spans="1:35" ht="13" hidden="1" x14ac:dyDescent="0.3">
      <c r="C96" s="399"/>
      <c r="D96" s="370"/>
      <c r="E96" s="370"/>
      <c r="H96" s="90"/>
      <c r="I96" s="18"/>
      <c r="J96" s="18"/>
      <c r="K96" s="18"/>
      <c r="L96" s="18"/>
      <c r="M96" s="18"/>
    </row>
    <row r="97" spans="1:35" ht="12.75" hidden="1" customHeight="1" x14ac:dyDescent="0.25">
      <c r="C97" s="370"/>
      <c r="D97" s="370"/>
      <c r="E97" s="370"/>
      <c r="F97" s="176"/>
      <c r="G97" s="176"/>
      <c r="H97" s="176"/>
      <c r="I97" s="176"/>
      <c r="J97" s="176"/>
      <c r="K97" s="176"/>
      <c r="L97" s="176"/>
      <c r="M97" s="176"/>
      <c r="N97" s="176"/>
      <c r="O97" s="176"/>
      <c r="P97" s="176"/>
      <c r="Q97" s="176"/>
      <c r="R97" s="176"/>
      <c r="S97" s="176"/>
      <c r="T97" s="176"/>
      <c r="U97" s="176"/>
      <c r="V97" s="176"/>
      <c r="W97" s="176"/>
      <c r="X97" s="176"/>
      <c r="Y97" s="176"/>
      <c r="Z97" s="176"/>
      <c r="AA97" s="176"/>
      <c r="AB97" s="176"/>
      <c r="AC97" s="176"/>
      <c r="AD97" s="176"/>
      <c r="AE97" s="176"/>
      <c r="AF97" s="176"/>
      <c r="AG97" s="176"/>
      <c r="AH97" s="176"/>
      <c r="AI97" s="176"/>
    </row>
    <row r="98" spans="1:35" ht="13" hidden="1" x14ac:dyDescent="0.3">
      <c r="A98" s="10"/>
      <c r="F98" s="178"/>
      <c r="G98" s="178"/>
      <c r="H98" s="178"/>
      <c r="I98" s="178"/>
      <c r="J98" s="178"/>
      <c r="K98" s="178"/>
      <c r="L98" s="178"/>
      <c r="M98" s="178"/>
      <c r="N98" s="178"/>
      <c r="O98" s="178"/>
      <c r="P98" s="178"/>
      <c r="Q98" s="178"/>
      <c r="R98" s="178"/>
      <c r="S98" s="178"/>
      <c r="T98" s="178"/>
      <c r="U98" s="178"/>
      <c r="V98" s="178"/>
      <c r="W98" s="178"/>
      <c r="X98" s="178"/>
      <c r="Y98" s="178"/>
      <c r="Z98" s="178"/>
      <c r="AA98" s="178"/>
      <c r="AB98" s="178"/>
      <c r="AC98" s="178"/>
      <c r="AD98" s="178"/>
      <c r="AE98" s="178"/>
      <c r="AF98" s="178"/>
      <c r="AG98" s="178"/>
      <c r="AH98" s="178"/>
      <c r="AI98" s="178"/>
    </row>
    <row r="99" spans="1:35" ht="13" hidden="1" x14ac:dyDescent="0.3">
      <c r="F99" s="178"/>
      <c r="G99" s="178"/>
      <c r="H99" s="178"/>
      <c r="I99" s="178"/>
      <c r="J99" s="178"/>
      <c r="K99" s="178"/>
      <c r="L99" s="178"/>
      <c r="M99" s="178"/>
      <c r="N99" s="178"/>
      <c r="O99" s="178"/>
      <c r="P99" s="178"/>
      <c r="Q99" s="178"/>
      <c r="R99" s="178"/>
      <c r="S99" s="178"/>
      <c r="T99" s="178"/>
      <c r="U99" s="178"/>
      <c r="V99" s="178"/>
      <c r="W99" s="178"/>
      <c r="X99" s="178"/>
      <c r="Y99" s="178"/>
      <c r="Z99" s="178"/>
      <c r="AA99" s="178"/>
      <c r="AB99" s="178"/>
      <c r="AC99" s="178"/>
      <c r="AD99" s="178"/>
      <c r="AE99" s="178"/>
      <c r="AF99" s="178"/>
      <c r="AG99" s="178"/>
      <c r="AH99" s="178"/>
      <c r="AI99" s="178"/>
    </row>
    <row r="100" spans="1:35" ht="13" hidden="1" x14ac:dyDescent="0.3">
      <c r="F100" s="189"/>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H100" s="189"/>
      <c r="AI100" s="189"/>
    </row>
    <row r="101" spans="1:35" ht="13" hidden="1" x14ac:dyDescent="0.3">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9"/>
      <c r="AF101" s="189"/>
      <c r="AG101" s="189"/>
      <c r="AH101" s="189"/>
      <c r="AI101" s="189"/>
    </row>
    <row r="102" spans="1:35" hidden="1" x14ac:dyDescent="0.25">
      <c r="C102" s="18"/>
      <c r="D102" s="18"/>
      <c r="E102" s="18"/>
      <c r="G102" s="18"/>
      <c r="H102" s="18"/>
      <c r="I102" s="18"/>
      <c r="J102" s="18"/>
      <c r="K102" s="18"/>
      <c r="L102" s="18"/>
      <c r="M102" s="18"/>
    </row>
    <row r="103" spans="1:35" ht="12.75" customHeight="1" x14ac:dyDescent="0.3">
      <c r="C103" s="399" t="s">
        <v>371</v>
      </c>
      <c r="D103" s="399"/>
      <c r="E103" s="400"/>
      <c r="F103" s="175">
        <f>SUM(F83)*'Annahmen u Setzungen Infra'!$D$190</f>
        <v>0</v>
      </c>
      <c r="G103" s="175">
        <f>SUM(G83)*'Annahmen u Setzungen Infra'!$D$190</f>
        <v>0</v>
      </c>
      <c r="H103" s="175">
        <f>SUM(H83)*'Annahmen u Setzungen Infra'!$D$190</f>
        <v>0</v>
      </c>
      <c r="I103" s="175">
        <f>SUM(I83)*'Annahmen u Setzungen Infra'!$D$190</f>
        <v>0</v>
      </c>
      <c r="J103" s="175">
        <f>SUM(J83)*'Annahmen u Setzungen Infra'!$D$190</f>
        <v>0</v>
      </c>
      <c r="K103" s="175">
        <f>SUM(K83)*'Annahmen u Setzungen Infra'!$D$190</f>
        <v>0</v>
      </c>
      <c r="L103" s="175">
        <f>SUM(L83)*'Annahmen u Setzungen Infra'!$D$190</f>
        <v>0</v>
      </c>
      <c r="M103" s="175">
        <f>SUM(M83)*'Annahmen u Setzungen Infra'!$D$190</f>
        <v>0</v>
      </c>
      <c r="N103" s="175">
        <f>SUM(N83)*'Annahmen u Setzungen Infra'!$D$190</f>
        <v>0</v>
      </c>
      <c r="O103" s="175">
        <f>SUM(O83)*'Annahmen u Setzungen Infra'!$D$190</f>
        <v>0</v>
      </c>
      <c r="P103" s="175">
        <f>SUM(P83)*'Annahmen u Setzungen Infra'!$D$190</f>
        <v>0</v>
      </c>
      <c r="Q103" s="175">
        <f>SUM(Q83)*'Annahmen u Setzungen Infra'!$D$190</f>
        <v>0</v>
      </c>
      <c r="R103" s="175">
        <f>SUM(R83)*'Annahmen u Setzungen Infra'!$D$190</f>
        <v>0</v>
      </c>
      <c r="S103" s="175">
        <f>SUM(S83)*'Annahmen u Setzungen Infra'!$D$190</f>
        <v>0</v>
      </c>
      <c r="T103" s="175">
        <f>SUM(T83)*'Annahmen u Setzungen Infra'!$D$190</f>
        <v>0</v>
      </c>
      <c r="U103" s="175">
        <f>SUM(U83)*'Annahmen u Setzungen Infra'!$D$190</f>
        <v>0</v>
      </c>
      <c r="V103" s="175">
        <f>SUM(V83)*'Annahmen u Setzungen Infra'!$D$190</f>
        <v>0</v>
      </c>
      <c r="W103" s="175">
        <f>SUM(W83)*'Annahmen u Setzungen Infra'!$D$190</f>
        <v>0</v>
      </c>
      <c r="X103" s="175">
        <f>SUM(X83)*'Annahmen u Setzungen Infra'!$D$190</f>
        <v>0</v>
      </c>
      <c r="Y103" s="175">
        <f>SUM(Y83)*'Annahmen u Setzungen Infra'!$D$190</f>
        <v>0</v>
      </c>
      <c r="Z103" s="175">
        <f>SUM(Z83)*'Annahmen u Setzungen Infra'!$D$190</f>
        <v>0</v>
      </c>
      <c r="AA103" s="175">
        <f>SUM(AA83)*'Annahmen u Setzungen Infra'!$D$190</f>
        <v>0</v>
      </c>
      <c r="AB103" s="175">
        <f>SUM(AB83)*'Annahmen u Setzungen Infra'!$D$190</f>
        <v>0</v>
      </c>
      <c r="AC103" s="175">
        <f>SUM(AC83)*'Annahmen u Setzungen Infra'!$D$190</f>
        <v>0</v>
      </c>
      <c r="AD103" s="175">
        <f>SUM(AD83)*'Annahmen u Setzungen Infra'!$D$190</f>
        <v>0</v>
      </c>
      <c r="AE103" s="176">
        <f>SUM(AE34,AE24,AE21,AE9,AE29)*'Annahmen u Setzungen Infra'!$D$190</f>
        <v>0</v>
      </c>
      <c r="AF103" s="176">
        <f>SUM(AF34,AF24,AF21,AF9,AF29)*'Annahmen u Setzungen Infra'!$D$190</f>
        <v>0</v>
      </c>
      <c r="AG103" s="176">
        <f>SUM(AG34,AG24,AG21,AG9,AG29)*'Annahmen u Setzungen Infra'!$D$190</f>
        <v>0</v>
      </c>
      <c r="AH103" s="176">
        <f>SUM(AH34,AH24,AH21,AH9,AH29)*'Annahmen u Setzungen Infra'!$D$190</f>
        <v>0</v>
      </c>
      <c r="AI103" s="176">
        <f>SUM(AI34,AI24,AI21,AI9,AI29)*'Annahmen u Setzungen Infra'!$D$190</f>
        <v>0</v>
      </c>
    </row>
    <row r="104" spans="1:35" ht="12.75" customHeight="1" x14ac:dyDescent="0.3">
      <c r="C104" s="399" t="s">
        <v>372</v>
      </c>
      <c r="D104" s="399"/>
      <c r="E104" s="400"/>
      <c r="F104" s="175">
        <f>SUM(F83)*'Annahmen u Setzungen Infra'!$D$192</f>
        <v>0</v>
      </c>
      <c r="G104" s="175">
        <f>SUM(G83)*'Annahmen u Setzungen Infra'!$D$192</f>
        <v>0</v>
      </c>
      <c r="H104" s="175">
        <f>SUM(H83)*'Annahmen u Setzungen Infra'!$D$192</f>
        <v>0</v>
      </c>
      <c r="I104" s="175">
        <f>SUM(I83)*'Annahmen u Setzungen Infra'!$D$192</f>
        <v>0</v>
      </c>
      <c r="J104" s="175">
        <f>SUM(J83)*'Annahmen u Setzungen Infra'!$D$192</f>
        <v>0</v>
      </c>
      <c r="K104" s="175">
        <f>SUM(K83)*'Annahmen u Setzungen Infra'!$D$192</f>
        <v>0</v>
      </c>
      <c r="L104" s="175">
        <f>SUM(L83)*'Annahmen u Setzungen Infra'!$D$192</f>
        <v>0</v>
      </c>
      <c r="M104" s="175">
        <f>SUM(M83)*'Annahmen u Setzungen Infra'!$D$192</f>
        <v>0</v>
      </c>
      <c r="N104" s="175">
        <f>SUM(N83)*'Annahmen u Setzungen Infra'!$D$192</f>
        <v>0</v>
      </c>
      <c r="O104" s="175">
        <f>SUM(O83)*'Annahmen u Setzungen Infra'!$D$192</f>
        <v>0</v>
      </c>
      <c r="P104" s="175">
        <f>SUM(P83)*'Annahmen u Setzungen Infra'!$D$192</f>
        <v>0</v>
      </c>
      <c r="Q104" s="175">
        <f>SUM(Q83)*'Annahmen u Setzungen Infra'!$D$192</f>
        <v>0</v>
      </c>
      <c r="R104" s="175">
        <f>SUM(R83)*'Annahmen u Setzungen Infra'!$D$192</f>
        <v>0</v>
      </c>
      <c r="S104" s="175">
        <f>SUM(S83)*'Annahmen u Setzungen Infra'!$D$192</f>
        <v>0</v>
      </c>
      <c r="T104" s="175">
        <f>SUM(T83)*'Annahmen u Setzungen Infra'!$D$192</f>
        <v>0</v>
      </c>
      <c r="U104" s="175">
        <f>SUM(U83)*'Annahmen u Setzungen Infra'!$D$192</f>
        <v>0</v>
      </c>
      <c r="V104" s="175">
        <f>SUM(V83)*'Annahmen u Setzungen Infra'!$D$192</f>
        <v>0</v>
      </c>
      <c r="W104" s="175">
        <f>SUM(W83)*'Annahmen u Setzungen Infra'!$D$192</f>
        <v>0</v>
      </c>
      <c r="X104" s="175">
        <f>SUM(X83)*'Annahmen u Setzungen Infra'!$D$192</f>
        <v>0</v>
      </c>
      <c r="Y104" s="175">
        <f>SUM(Y83)*'Annahmen u Setzungen Infra'!$D$192</f>
        <v>0</v>
      </c>
      <c r="Z104" s="175">
        <f>SUM(Z83)*'Annahmen u Setzungen Infra'!$D$192</f>
        <v>0</v>
      </c>
      <c r="AA104" s="175">
        <f>SUM(AA83)*'Annahmen u Setzungen Infra'!$D$192</f>
        <v>0</v>
      </c>
      <c r="AB104" s="175">
        <f>SUM(AB83)*'Annahmen u Setzungen Infra'!$D$192</f>
        <v>0</v>
      </c>
      <c r="AC104" s="175">
        <f>SUM(AC83)*'Annahmen u Setzungen Infra'!$D$192</f>
        <v>0</v>
      </c>
      <c r="AD104" s="175">
        <f>SUM(AD83)*'Annahmen u Setzungen Infra'!$D$192</f>
        <v>0</v>
      </c>
      <c r="AE104" s="176">
        <f>SUM(AE35,AE25,AE22,AE10,AE30)*'Annahmen u Setzungen Infra'!$D$190</f>
        <v>0</v>
      </c>
      <c r="AF104" s="176">
        <f>SUM(AF35,AF25,AF22,AF10,AF30)*'Annahmen u Setzungen Infra'!$D$190</f>
        <v>0</v>
      </c>
      <c r="AG104" s="176">
        <f>SUM(AG35,AG25,AG22,AG10,AG30)*'Annahmen u Setzungen Infra'!$D$190</f>
        <v>0</v>
      </c>
      <c r="AH104" s="176">
        <f>SUM(AH35,AH25,AH22,AH10,AH30)*'Annahmen u Setzungen Infra'!$D$190</f>
        <v>0</v>
      </c>
      <c r="AI104" s="176">
        <f>SUM(AI35,AI25,AI22,AI10,AI30)*'Annahmen u Setzungen Infra'!$D$190</f>
        <v>0</v>
      </c>
    </row>
    <row r="105" spans="1:35" ht="12.75" customHeight="1" x14ac:dyDescent="0.25">
      <c r="C105" s="399" t="s">
        <v>459</v>
      </c>
      <c r="D105" s="399"/>
      <c r="E105" s="399"/>
    </row>
    <row r="106" spans="1:35" ht="12.75" customHeight="1" x14ac:dyDescent="0.25">
      <c r="C106" s="399"/>
      <c r="D106" s="399"/>
      <c r="E106" s="399"/>
    </row>
    <row r="107" spans="1:35" ht="13" x14ac:dyDescent="0.3">
      <c r="C107" s="399"/>
      <c r="D107" s="399"/>
      <c r="E107" s="399"/>
      <c r="F107" s="175">
        <f>F103-F110</f>
        <v>0</v>
      </c>
      <c r="G107" s="175">
        <f>F107+G103-G110+G109</f>
        <v>0</v>
      </c>
      <c r="H107" s="175">
        <f t="shared" ref="H107:AI107" si="1">G107+H103-H110+H109</f>
        <v>0</v>
      </c>
      <c r="I107" s="175">
        <f t="shared" si="1"/>
        <v>0</v>
      </c>
      <c r="J107" s="175">
        <f t="shared" si="1"/>
        <v>0</v>
      </c>
      <c r="K107" s="175">
        <f t="shared" si="1"/>
        <v>0</v>
      </c>
      <c r="L107" s="175">
        <f t="shared" si="1"/>
        <v>0</v>
      </c>
      <c r="M107" s="175">
        <f t="shared" si="1"/>
        <v>0</v>
      </c>
      <c r="N107" s="175">
        <f t="shared" si="1"/>
        <v>0</v>
      </c>
      <c r="O107" s="175">
        <f t="shared" si="1"/>
        <v>0</v>
      </c>
      <c r="P107" s="175">
        <f t="shared" si="1"/>
        <v>0</v>
      </c>
      <c r="Q107" s="175">
        <f t="shared" si="1"/>
        <v>0</v>
      </c>
      <c r="R107" s="175">
        <f t="shared" si="1"/>
        <v>0</v>
      </c>
      <c r="S107" s="175">
        <f t="shared" si="1"/>
        <v>0</v>
      </c>
      <c r="T107" s="175">
        <f t="shared" si="1"/>
        <v>0</v>
      </c>
      <c r="U107" s="175">
        <f t="shared" si="1"/>
        <v>0</v>
      </c>
      <c r="V107" s="175">
        <f t="shared" si="1"/>
        <v>0</v>
      </c>
      <c r="W107" s="175">
        <f t="shared" si="1"/>
        <v>0</v>
      </c>
      <c r="X107" s="175">
        <f t="shared" si="1"/>
        <v>0</v>
      </c>
      <c r="Y107" s="175">
        <f t="shared" si="1"/>
        <v>0</v>
      </c>
      <c r="Z107" s="175">
        <f t="shared" si="1"/>
        <v>0</v>
      </c>
      <c r="AA107" s="175">
        <f t="shared" si="1"/>
        <v>0</v>
      </c>
      <c r="AB107" s="175">
        <f t="shared" si="1"/>
        <v>0</v>
      </c>
      <c r="AC107" s="175">
        <f t="shared" si="1"/>
        <v>0</v>
      </c>
      <c r="AD107" s="175">
        <f t="shared" si="1"/>
        <v>0</v>
      </c>
      <c r="AE107" s="176">
        <f t="shared" si="1"/>
        <v>0</v>
      </c>
      <c r="AF107" s="176">
        <f t="shared" si="1"/>
        <v>0</v>
      </c>
      <c r="AG107" s="176">
        <f t="shared" si="1"/>
        <v>0</v>
      </c>
      <c r="AH107" s="176">
        <f t="shared" si="1"/>
        <v>0</v>
      </c>
      <c r="AI107" s="176">
        <f t="shared" si="1"/>
        <v>0</v>
      </c>
    </row>
    <row r="108" spans="1:35" ht="13" x14ac:dyDescent="0.3">
      <c r="D108" s="1" t="s">
        <v>374</v>
      </c>
      <c r="F108" s="175">
        <f t="shared" ref="F108:AI108" si="2">F103-F110+F109</f>
        <v>0</v>
      </c>
      <c r="G108" s="175">
        <f>G103-G110+G109</f>
        <v>0</v>
      </c>
      <c r="H108" s="175">
        <f t="shared" si="2"/>
        <v>0</v>
      </c>
      <c r="I108" s="175">
        <f t="shared" si="2"/>
        <v>0</v>
      </c>
      <c r="J108" s="175">
        <f t="shared" si="2"/>
        <v>0</v>
      </c>
      <c r="K108" s="175">
        <f t="shared" si="2"/>
        <v>0</v>
      </c>
      <c r="L108" s="175">
        <f t="shared" si="2"/>
        <v>0</v>
      </c>
      <c r="M108" s="175">
        <f t="shared" si="2"/>
        <v>0</v>
      </c>
      <c r="N108" s="175">
        <f t="shared" si="2"/>
        <v>0</v>
      </c>
      <c r="O108" s="175">
        <f t="shared" si="2"/>
        <v>0</v>
      </c>
      <c r="P108" s="175">
        <f t="shared" si="2"/>
        <v>0</v>
      </c>
      <c r="Q108" s="175">
        <f t="shared" si="2"/>
        <v>0</v>
      </c>
      <c r="R108" s="175">
        <f t="shared" si="2"/>
        <v>0</v>
      </c>
      <c r="S108" s="175">
        <f t="shared" si="2"/>
        <v>0</v>
      </c>
      <c r="T108" s="175">
        <f t="shared" si="2"/>
        <v>0</v>
      </c>
      <c r="U108" s="175">
        <f t="shared" si="2"/>
        <v>0</v>
      </c>
      <c r="V108" s="175">
        <f t="shared" si="2"/>
        <v>0</v>
      </c>
      <c r="W108" s="175">
        <f t="shared" si="2"/>
        <v>0</v>
      </c>
      <c r="X108" s="175">
        <f t="shared" si="2"/>
        <v>0</v>
      </c>
      <c r="Y108" s="175">
        <f t="shared" si="2"/>
        <v>0</v>
      </c>
      <c r="Z108" s="175">
        <f t="shared" si="2"/>
        <v>0</v>
      </c>
      <c r="AA108" s="175">
        <f t="shared" si="2"/>
        <v>0</v>
      </c>
      <c r="AB108" s="175">
        <f t="shared" si="2"/>
        <v>0</v>
      </c>
      <c r="AC108" s="175">
        <f t="shared" si="2"/>
        <v>0</v>
      </c>
      <c r="AD108" s="175">
        <f t="shared" si="2"/>
        <v>0</v>
      </c>
      <c r="AE108" s="178">
        <f t="shared" si="2"/>
        <v>0</v>
      </c>
      <c r="AF108" s="178">
        <f t="shared" si="2"/>
        <v>0</v>
      </c>
      <c r="AG108" s="178">
        <f t="shared" si="2"/>
        <v>0</v>
      </c>
      <c r="AH108" s="178">
        <f t="shared" si="2"/>
        <v>0</v>
      </c>
      <c r="AI108" s="178">
        <f t="shared" si="2"/>
        <v>0</v>
      </c>
    </row>
    <row r="109" spans="1:35" ht="13" x14ac:dyDescent="0.3">
      <c r="D109" s="1" t="s">
        <v>375</v>
      </c>
      <c r="F109" s="178">
        <v>0</v>
      </c>
      <c r="G109" s="178">
        <f>F107*'Annahmen u Setzungen Infra'!$D209/100</f>
        <v>0</v>
      </c>
      <c r="H109" s="178">
        <f>G107*'Annahmen u Setzungen Infra'!$D210/100</f>
        <v>0</v>
      </c>
      <c r="I109" s="178">
        <f>H107*'Annahmen u Setzungen Infra'!$D211/100</f>
        <v>0</v>
      </c>
      <c r="J109" s="178">
        <f>I107*'Annahmen u Setzungen Infra'!$D212/100</f>
        <v>0</v>
      </c>
      <c r="K109" s="178">
        <f>J107*'Annahmen u Setzungen Infra'!$D213/100</f>
        <v>0</v>
      </c>
      <c r="L109" s="178">
        <f>K107*'Annahmen u Setzungen Infra'!$D214/100</f>
        <v>0</v>
      </c>
      <c r="M109" s="178">
        <f>L107*'Annahmen u Setzungen Infra'!$D215/100</f>
        <v>0</v>
      </c>
      <c r="N109" s="178">
        <f>M107*'Annahmen u Setzungen Infra'!$D216/100</f>
        <v>0</v>
      </c>
      <c r="O109" s="178">
        <f>N107*'Annahmen u Setzungen Infra'!$D217/100</f>
        <v>0</v>
      </c>
      <c r="P109" s="178">
        <f>O107*'Annahmen u Setzungen Infra'!$D218/100</f>
        <v>0</v>
      </c>
      <c r="Q109" s="178">
        <f>P107*'Annahmen u Setzungen Infra'!$D219/100</f>
        <v>0</v>
      </c>
      <c r="R109" s="178">
        <f>Q107*'Annahmen u Setzungen Infra'!$D220/100</f>
        <v>0</v>
      </c>
      <c r="S109" s="178">
        <f>R107*'Annahmen u Setzungen Infra'!$D221/100</f>
        <v>0</v>
      </c>
      <c r="T109" s="178">
        <f>S107*'Annahmen u Setzungen Infra'!$D222/100</f>
        <v>0</v>
      </c>
      <c r="U109" s="178">
        <f>T107*'Annahmen u Setzungen Infra'!$D223/100</f>
        <v>0</v>
      </c>
      <c r="V109" s="178">
        <f>U107*'Annahmen u Setzungen Infra'!$D224/100</f>
        <v>0</v>
      </c>
      <c r="W109" s="178">
        <f>V107*'Annahmen u Setzungen Infra'!$D225/100</f>
        <v>0</v>
      </c>
      <c r="X109" s="178">
        <f>W107*'Annahmen u Setzungen Infra'!$D226/100</f>
        <v>0</v>
      </c>
      <c r="Y109" s="178">
        <f>X107*'Annahmen u Setzungen Infra'!$D227/100</f>
        <v>0</v>
      </c>
      <c r="Z109" s="178">
        <f>Y107*'Annahmen u Setzungen Infra'!$D228/100</f>
        <v>0</v>
      </c>
      <c r="AA109" s="178">
        <f>Z107*'Annahmen u Setzungen Infra'!$D229/100</f>
        <v>0</v>
      </c>
      <c r="AB109" s="178">
        <f>AA107*'Annahmen u Setzungen Infra'!$D230/100</f>
        <v>0</v>
      </c>
      <c r="AC109" s="178">
        <f>AB107*'Annahmen u Setzungen Infra'!$D231/100</f>
        <v>0</v>
      </c>
      <c r="AD109" s="178">
        <f>AC107*'Annahmen u Setzungen Infra'!$D232/100</f>
        <v>0</v>
      </c>
      <c r="AE109" s="178">
        <f>AD107*'Annahmen u Setzungen Infra'!$D233/100</f>
        <v>0</v>
      </c>
      <c r="AF109" s="178">
        <f>AE107*'Annahmen u Setzungen Infra'!$D208/100</f>
        <v>0</v>
      </c>
      <c r="AG109" s="178">
        <f>AF107*'Annahmen u Setzungen Infra'!$D208/100</f>
        <v>0</v>
      </c>
      <c r="AH109" s="178">
        <f>AG107*'Annahmen u Setzungen Infra'!$D208/100</f>
        <v>0</v>
      </c>
      <c r="AI109" s="178">
        <f>AH107*'Annahmen u Setzungen Infra'!$D208/100</f>
        <v>0</v>
      </c>
    </row>
    <row r="110" spans="1:35" ht="13" x14ac:dyDescent="0.3">
      <c r="D110" s="1" t="s">
        <v>376</v>
      </c>
      <c r="F110" s="178">
        <f>'Input Kosten Infra'!D12</f>
        <v>0</v>
      </c>
      <c r="G110" s="178">
        <f>'Input Kosten Infra'!D13</f>
        <v>0</v>
      </c>
      <c r="H110" s="178">
        <f>'Input Kosten Infra'!D14</f>
        <v>0</v>
      </c>
      <c r="I110" s="178">
        <f>'Input Kosten Infra'!D15</f>
        <v>0</v>
      </c>
      <c r="J110" s="178">
        <f>'Input Kosten Infra'!D16</f>
        <v>0</v>
      </c>
      <c r="K110" s="178">
        <f>'Input Kosten Infra'!D17</f>
        <v>0</v>
      </c>
      <c r="L110" s="178">
        <f>'Input Kosten Infra'!D18</f>
        <v>0</v>
      </c>
      <c r="M110" s="178">
        <f>'Input Kosten Infra'!D19</f>
        <v>0</v>
      </c>
      <c r="N110" s="178">
        <f>'Input Kosten Infra'!D20</f>
        <v>0</v>
      </c>
      <c r="O110" s="178">
        <f>'Input Kosten Infra'!D21</f>
        <v>0</v>
      </c>
      <c r="P110" s="178">
        <f>'Input Kosten Infra'!D22</f>
        <v>0</v>
      </c>
      <c r="Q110" s="178">
        <f>'Input Kosten Infra'!D23</f>
        <v>0</v>
      </c>
      <c r="R110" s="178">
        <f>'Input Kosten Infra'!D24</f>
        <v>0</v>
      </c>
      <c r="S110" s="178">
        <f>'Input Kosten Infra'!D25</f>
        <v>0</v>
      </c>
      <c r="T110" s="178">
        <f>'Input Kosten Infra'!D26</f>
        <v>0</v>
      </c>
      <c r="U110" s="178">
        <f>'Input Kosten Infra'!D27</f>
        <v>0</v>
      </c>
      <c r="V110" s="178">
        <f>'Input Kosten Infra'!D28</f>
        <v>0</v>
      </c>
      <c r="W110" s="178">
        <f>'Input Kosten Infra'!D29</f>
        <v>0</v>
      </c>
      <c r="X110" s="178">
        <f>'Input Kosten Infra'!D30</f>
        <v>0</v>
      </c>
      <c r="Y110" s="178">
        <f>'Input Kosten Infra'!D31</f>
        <v>0</v>
      </c>
      <c r="Z110" s="178">
        <f>'Input Kosten Infra'!D32</f>
        <v>0</v>
      </c>
      <c r="AA110" s="178">
        <f>'Input Kosten Infra'!D33</f>
        <v>0</v>
      </c>
      <c r="AB110" s="178">
        <f>'Input Kosten Infra'!D34</f>
        <v>0</v>
      </c>
      <c r="AC110" s="178">
        <f>'Input Kosten Infra'!D35</f>
        <v>0</v>
      </c>
      <c r="AD110" s="178">
        <f>'Input Kosten Infra'!D36</f>
        <v>0</v>
      </c>
      <c r="AE110" s="178">
        <f>'Input Kosten Infra'!D37</f>
        <v>0</v>
      </c>
      <c r="AF110" s="178">
        <f>'Input Kosten Infra'!D38</f>
        <v>0</v>
      </c>
      <c r="AG110" s="178">
        <f>'Input Kosten Infra'!D39</f>
        <v>0</v>
      </c>
      <c r="AH110" s="178">
        <f>'Input Kosten Infra'!D40</f>
        <v>0</v>
      </c>
      <c r="AI110" s="178">
        <f>'Input Kosten Infra'!D41</f>
        <v>0</v>
      </c>
    </row>
    <row r="111" spans="1:35" ht="13" x14ac:dyDescent="0.3">
      <c r="C111" s="8" t="s">
        <v>377</v>
      </c>
      <c r="H111" s="90"/>
      <c r="I111" s="18"/>
      <c r="J111" s="18"/>
      <c r="K111" s="18"/>
      <c r="L111" s="18"/>
      <c r="M111" s="18"/>
    </row>
    <row r="112" spans="1:35" ht="13" x14ac:dyDescent="0.3">
      <c r="C112" s="80" t="s">
        <v>378</v>
      </c>
      <c r="E112" s="18"/>
      <c r="F112" s="175">
        <f>F104-F110</f>
        <v>0</v>
      </c>
      <c r="G112" s="175">
        <f>F112+G104-G110+G109</f>
        <v>0</v>
      </c>
      <c r="H112" s="175">
        <f t="shared" ref="H112:AD112" si="3">G112+H104-H110+H109</f>
        <v>0</v>
      </c>
      <c r="I112" s="175">
        <f t="shared" si="3"/>
        <v>0</v>
      </c>
      <c r="J112" s="175">
        <f t="shared" si="3"/>
        <v>0</v>
      </c>
      <c r="K112" s="175">
        <f t="shared" si="3"/>
        <v>0</v>
      </c>
      <c r="L112" s="175">
        <f t="shared" si="3"/>
        <v>0</v>
      </c>
      <c r="M112" s="175">
        <f t="shared" si="3"/>
        <v>0</v>
      </c>
      <c r="N112" s="175">
        <f t="shared" si="3"/>
        <v>0</v>
      </c>
      <c r="O112" s="175">
        <f t="shared" si="3"/>
        <v>0</v>
      </c>
      <c r="P112" s="175">
        <f t="shared" si="3"/>
        <v>0</v>
      </c>
      <c r="Q112" s="175">
        <f t="shared" si="3"/>
        <v>0</v>
      </c>
      <c r="R112" s="175">
        <f t="shared" si="3"/>
        <v>0</v>
      </c>
      <c r="S112" s="175">
        <f t="shared" si="3"/>
        <v>0</v>
      </c>
      <c r="T112" s="175">
        <f t="shared" si="3"/>
        <v>0</v>
      </c>
      <c r="U112" s="175">
        <f t="shared" si="3"/>
        <v>0</v>
      </c>
      <c r="V112" s="175">
        <f t="shared" si="3"/>
        <v>0</v>
      </c>
      <c r="W112" s="175">
        <f t="shared" si="3"/>
        <v>0</v>
      </c>
      <c r="X112" s="175">
        <f t="shared" si="3"/>
        <v>0</v>
      </c>
      <c r="Y112" s="175">
        <f t="shared" si="3"/>
        <v>0</v>
      </c>
      <c r="Z112" s="175">
        <f t="shared" si="3"/>
        <v>0</v>
      </c>
      <c r="AA112" s="175">
        <f t="shared" si="3"/>
        <v>0</v>
      </c>
      <c r="AB112" s="175">
        <f t="shared" si="3"/>
        <v>0</v>
      </c>
      <c r="AC112" s="175">
        <f t="shared" si="3"/>
        <v>0</v>
      </c>
      <c r="AD112" s="175">
        <f t="shared" si="3"/>
        <v>0</v>
      </c>
    </row>
    <row r="113" spans="3:35" ht="13" x14ac:dyDescent="0.3">
      <c r="D113" s="1" t="s">
        <v>374</v>
      </c>
      <c r="F113" s="175">
        <f>F112-F110+F109</f>
        <v>0</v>
      </c>
      <c r="G113" s="175">
        <f>G112-G110+G109</f>
        <v>0</v>
      </c>
      <c r="H113" s="175">
        <f t="shared" ref="H113:AD113" si="4">H112-H110+H109</f>
        <v>0</v>
      </c>
      <c r="I113" s="175">
        <f t="shared" si="4"/>
        <v>0</v>
      </c>
      <c r="J113" s="175">
        <f t="shared" si="4"/>
        <v>0</v>
      </c>
      <c r="K113" s="175">
        <f t="shared" si="4"/>
        <v>0</v>
      </c>
      <c r="L113" s="175">
        <f t="shared" si="4"/>
        <v>0</v>
      </c>
      <c r="M113" s="175">
        <f t="shared" si="4"/>
        <v>0</v>
      </c>
      <c r="N113" s="175">
        <f t="shared" si="4"/>
        <v>0</v>
      </c>
      <c r="O113" s="175">
        <f t="shared" si="4"/>
        <v>0</v>
      </c>
      <c r="P113" s="175">
        <f t="shared" si="4"/>
        <v>0</v>
      </c>
      <c r="Q113" s="175">
        <f t="shared" si="4"/>
        <v>0</v>
      </c>
      <c r="R113" s="175">
        <f t="shared" si="4"/>
        <v>0</v>
      </c>
      <c r="S113" s="175">
        <f t="shared" si="4"/>
        <v>0</v>
      </c>
      <c r="T113" s="175">
        <f t="shared" si="4"/>
        <v>0</v>
      </c>
      <c r="U113" s="175">
        <f t="shared" si="4"/>
        <v>0</v>
      </c>
      <c r="V113" s="175">
        <f t="shared" si="4"/>
        <v>0</v>
      </c>
      <c r="W113" s="175">
        <f t="shared" si="4"/>
        <v>0</v>
      </c>
      <c r="X113" s="175">
        <f t="shared" si="4"/>
        <v>0</v>
      </c>
      <c r="Y113" s="175">
        <f t="shared" si="4"/>
        <v>0</v>
      </c>
      <c r="Z113" s="175">
        <f t="shared" si="4"/>
        <v>0</v>
      </c>
      <c r="AA113" s="175">
        <f t="shared" si="4"/>
        <v>0</v>
      </c>
      <c r="AB113" s="175">
        <f t="shared" si="4"/>
        <v>0</v>
      </c>
      <c r="AC113" s="175">
        <f t="shared" si="4"/>
        <v>0</v>
      </c>
      <c r="AD113" s="175">
        <f t="shared" si="4"/>
        <v>0</v>
      </c>
      <c r="AE113" s="178">
        <f>AE108-AE115+AE114</f>
        <v>0</v>
      </c>
      <c r="AF113" s="178">
        <f>AF108-AF115+AF114</f>
        <v>0</v>
      </c>
      <c r="AG113" s="178">
        <f>AG108-AG115+AG114</f>
        <v>0</v>
      </c>
      <c r="AH113" s="178">
        <f>AH108-AH115+AH114</f>
        <v>0</v>
      </c>
      <c r="AI113" s="178">
        <f>AI108-AI115+AI114</f>
        <v>0</v>
      </c>
    </row>
    <row r="114" spans="3:35" ht="13" x14ac:dyDescent="0.3">
      <c r="C114" s="18"/>
      <c r="E114" s="18"/>
      <c r="H114" s="90"/>
      <c r="I114" s="18"/>
      <c r="J114" s="18"/>
      <c r="K114" s="18"/>
      <c r="L114" s="18"/>
      <c r="M114" s="18"/>
    </row>
    <row r="115" spans="3:35" s="69" customFormat="1" ht="13.5" thickBot="1" x14ac:dyDescent="0.35">
      <c r="C115" s="71" t="s">
        <v>140</v>
      </c>
      <c r="D115" s="71"/>
      <c r="E115" s="71"/>
      <c r="F115" s="71"/>
      <c r="G115" s="71"/>
      <c r="H115" s="71"/>
      <c r="I115" s="71"/>
      <c r="J115" s="71"/>
      <c r="K115" s="71"/>
      <c r="L115" s="71"/>
      <c r="M115" s="71"/>
    </row>
    <row r="116" spans="3:35" s="69" customFormat="1" x14ac:dyDescent="0.25"/>
    <row r="117" spans="3:35" s="69" customFormat="1" x14ac:dyDescent="0.25">
      <c r="C117" s="7"/>
    </row>
    <row r="118" spans="3:35" s="69" customFormat="1" ht="13" x14ac:dyDescent="0.3">
      <c r="C118" s="8" t="s">
        <v>117</v>
      </c>
    </row>
    <row r="119" spans="3:35" s="69" customFormat="1" x14ac:dyDescent="0.25">
      <c r="C119" s="7" t="s">
        <v>203</v>
      </c>
    </row>
    <row r="120" spans="3:35" s="69" customFormat="1" ht="13" x14ac:dyDescent="0.3">
      <c r="C120" s="8" t="s">
        <v>142</v>
      </c>
    </row>
    <row r="121" spans="3:35" s="69" customFormat="1" x14ac:dyDescent="0.25">
      <c r="C121" s="7" t="s">
        <v>204</v>
      </c>
    </row>
    <row r="122" spans="3:35" s="69" customFormat="1" ht="13" x14ac:dyDescent="0.3">
      <c r="C122" s="8" t="s">
        <v>144</v>
      </c>
    </row>
    <row r="123" spans="3:35" s="69" customFormat="1" ht="13" x14ac:dyDescent="0.3">
      <c r="C123" s="8" t="s">
        <v>145</v>
      </c>
    </row>
    <row r="124" spans="3:35" s="69" customFormat="1" x14ac:dyDescent="0.25">
      <c r="C124" s="7" t="s">
        <v>205</v>
      </c>
    </row>
    <row r="125" spans="3:35" s="69" customFormat="1" ht="13" x14ac:dyDescent="0.3">
      <c r="C125" s="8" t="s">
        <v>147</v>
      </c>
    </row>
    <row r="126" spans="3:35" s="69" customFormat="1" x14ac:dyDescent="0.25">
      <c r="C126" s="7" t="s">
        <v>206</v>
      </c>
    </row>
    <row r="127" spans="3:35" s="69" customFormat="1" x14ac:dyDescent="0.25">
      <c r="C127" s="7" t="s">
        <v>207</v>
      </c>
    </row>
    <row r="128" spans="3:35" s="69" customFormat="1" ht="13" x14ac:dyDescent="0.3">
      <c r="C128" s="8" t="s">
        <v>149</v>
      </c>
    </row>
    <row r="129" spans="3:3" s="69" customFormat="1" x14ac:dyDescent="0.25">
      <c r="C129" s="7" t="s">
        <v>208</v>
      </c>
    </row>
    <row r="130" spans="3:3" s="69" customFormat="1" x14ac:dyDescent="0.25">
      <c r="C130" s="7" t="s">
        <v>168</v>
      </c>
    </row>
    <row r="131" spans="3:3" s="69" customFormat="1" x14ac:dyDescent="0.25">
      <c r="C131" s="7" t="s">
        <v>209</v>
      </c>
    </row>
    <row r="132" spans="3:3" s="69" customFormat="1" x14ac:dyDescent="0.25">
      <c r="C132" s="7"/>
    </row>
    <row r="133" spans="3:3" s="69" customFormat="1" x14ac:dyDescent="0.25">
      <c r="C133" s="7" t="s">
        <v>210</v>
      </c>
    </row>
    <row r="134" spans="3:3" s="69" customFormat="1" x14ac:dyDescent="0.25">
      <c r="C134" s="7" t="s">
        <v>211</v>
      </c>
    </row>
    <row r="135" spans="3:3" s="69" customFormat="1" ht="13" x14ac:dyDescent="0.3">
      <c r="C135" s="8" t="s">
        <v>151</v>
      </c>
    </row>
    <row r="136" spans="3:3" s="69" customFormat="1" x14ac:dyDescent="0.25">
      <c r="C136" s="7" t="s">
        <v>212</v>
      </c>
    </row>
    <row r="137" spans="3:3" s="69" customFormat="1" x14ac:dyDescent="0.25">
      <c r="C137" s="7"/>
    </row>
    <row r="138" spans="3:3" s="69" customFormat="1" x14ac:dyDescent="0.25">
      <c r="C138" s="7"/>
    </row>
    <row r="139" spans="3:3" s="69" customFormat="1" x14ac:dyDescent="0.25">
      <c r="C139" s="7"/>
    </row>
    <row r="140" spans="3:3" s="69" customFormat="1" x14ac:dyDescent="0.25">
      <c r="C140" s="7"/>
    </row>
    <row r="141" spans="3:3" s="69" customFormat="1" x14ac:dyDescent="0.25">
      <c r="C141" s="7"/>
    </row>
    <row r="142" spans="3:3" s="69" customFormat="1" x14ac:dyDescent="0.25">
      <c r="C142" s="7"/>
    </row>
    <row r="143" spans="3:3" s="69" customFormat="1" ht="13" x14ac:dyDescent="0.3">
      <c r="C143" s="8" t="s">
        <v>117</v>
      </c>
    </row>
    <row r="144" spans="3:3" s="69" customFormat="1" x14ac:dyDescent="0.25">
      <c r="C144" s="7" t="s">
        <v>213</v>
      </c>
    </row>
    <row r="145" spans="3:3" s="69" customFormat="1" ht="13" x14ac:dyDescent="0.3">
      <c r="C145" s="8" t="s">
        <v>142</v>
      </c>
    </row>
    <row r="146" spans="3:3" s="69" customFormat="1" x14ac:dyDescent="0.25">
      <c r="C146" s="7" t="s">
        <v>214</v>
      </c>
    </row>
    <row r="147" spans="3:3" s="69" customFormat="1" ht="13" x14ac:dyDescent="0.3">
      <c r="C147" s="8" t="s">
        <v>144</v>
      </c>
    </row>
    <row r="148" spans="3:3" s="69" customFormat="1" ht="13" x14ac:dyDescent="0.3">
      <c r="C148" s="8" t="s">
        <v>145</v>
      </c>
    </row>
    <row r="149" spans="3:3" s="69" customFormat="1" x14ac:dyDescent="0.25">
      <c r="C149" s="7" t="s">
        <v>215</v>
      </c>
    </row>
    <row r="150" spans="3:3" s="69" customFormat="1" ht="13" x14ac:dyDescent="0.3">
      <c r="C150" s="8" t="s">
        <v>147</v>
      </c>
    </row>
    <row r="151" spans="3:3" s="69" customFormat="1" x14ac:dyDescent="0.25">
      <c r="C151" s="7" t="s">
        <v>216</v>
      </c>
    </row>
    <row r="152" spans="3:3" s="69" customFormat="1" ht="13" x14ac:dyDescent="0.3">
      <c r="C152" s="8" t="s">
        <v>149</v>
      </c>
    </row>
    <row r="153" spans="3:3" s="69" customFormat="1" x14ac:dyDescent="0.25">
      <c r="C153" s="7" t="s">
        <v>217</v>
      </c>
    </row>
    <row r="154" spans="3:3" s="69" customFormat="1" ht="13" x14ac:dyDescent="0.3">
      <c r="C154" s="8" t="s">
        <v>151</v>
      </c>
    </row>
    <row r="155" spans="3:3" s="69" customFormat="1" x14ac:dyDescent="0.25">
      <c r="C155" s="7" t="s">
        <v>218</v>
      </c>
    </row>
    <row r="156" spans="3:3" s="69" customFormat="1" x14ac:dyDescent="0.25">
      <c r="C156" s="7"/>
    </row>
    <row r="157" spans="3:3" s="69" customFormat="1" x14ac:dyDescent="0.25">
      <c r="C157" s="7"/>
    </row>
    <row r="158" spans="3:3" s="69" customFormat="1" x14ac:dyDescent="0.25">
      <c r="C158" s="7"/>
    </row>
    <row r="159" spans="3:3" s="69" customFormat="1" x14ac:dyDescent="0.25">
      <c r="C159" s="7"/>
    </row>
    <row r="160" spans="3:3" s="69" customFormat="1" x14ac:dyDescent="0.25">
      <c r="C160" s="7"/>
    </row>
    <row r="161" spans="3:3" s="69" customFormat="1" x14ac:dyDescent="0.25">
      <c r="C161" s="7"/>
    </row>
    <row r="162" spans="3:3" s="69" customFormat="1" ht="13" x14ac:dyDescent="0.3">
      <c r="C162" s="8" t="s">
        <v>117</v>
      </c>
    </row>
    <row r="163" spans="3:3" s="69" customFormat="1" x14ac:dyDescent="0.25">
      <c r="C163" s="7" t="s">
        <v>213</v>
      </c>
    </row>
    <row r="164" spans="3:3" s="69" customFormat="1" ht="13" x14ac:dyDescent="0.3">
      <c r="C164" s="8" t="s">
        <v>142</v>
      </c>
    </row>
    <row r="165" spans="3:3" s="69" customFormat="1" x14ac:dyDescent="0.25">
      <c r="C165" s="7" t="s">
        <v>219</v>
      </c>
    </row>
    <row r="166" spans="3:3" s="69" customFormat="1" ht="13" x14ac:dyDescent="0.3">
      <c r="C166" s="8" t="s">
        <v>144</v>
      </c>
    </row>
    <row r="167" spans="3:3" s="69" customFormat="1" ht="13" x14ac:dyDescent="0.3">
      <c r="C167" s="8" t="s">
        <v>145</v>
      </c>
    </row>
    <row r="168" spans="3:3" s="69" customFormat="1" x14ac:dyDescent="0.25">
      <c r="C168" s="7" t="s">
        <v>215</v>
      </c>
    </row>
    <row r="169" spans="3:3" s="69" customFormat="1" ht="13" x14ac:dyDescent="0.3">
      <c r="C169" s="8" t="s">
        <v>147</v>
      </c>
    </row>
    <row r="170" spans="3:3" s="69" customFormat="1" x14ac:dyDescent="0.25">
      <c r="C170" s="7" t="s">
        <v>220</v>
      </c>
    </row>
    <row r="171" spans="3:3" s="69" customFormat="1" ht="13" x14ac:dyDescent="0.3">
      <c r="C171" s="8" t="s">
        <v>149</v>
      </c>
    </row>
    <row r="172" spans="3:3" s="69" customFormat="1" ht="13" x14ac:dyDescent="0.3">
      <c r="C172" s="7" t="s">
        <v>221</v>
      </c>
    </row>
    <row r="173" spans="3:3" s="69" customFormat="1" ht="13" x14ac:dyDescent="0.3">
      <c r="C173" s="8" t="s">
        <v>151</v>
      </c>
    </row>
    <row r="174" spans="3:3" s="69" customFormat="1" x14ac:dyDescent="0.25">
      <c r="C174" s="7" t="s">
        <v>219</v>
      </c>
    </row>
    <row r="175" spans="3:3" s="69" customFormat="1" x14ac:dyDescent="0.25">
      <c r="C175" s="7"/>
    </row>
    <row r="176" spans="3:3" s="69" customFormat="1" x14ac:dyDescent="0.25">
      <c r="C176" s="7"/>
    </row>
    <row r="177" spans="3:3" s="69" customFormat="1" x14ac:dyDescent="0.25">
      <c r="C177" s="7"/>
    </row>
    <row r="178" spans="3:3" s="69" customFormat="1" x14ac:dyDescent="0.25">
      <c r="C178" s="7"/>
    </row>
    <row r="179" spans="3:3" s="69" customFormat="1" x14ac:dyDescent="0.25">
      <c r="C179" s="7"/>
    </row>
    <row r="180" spans="3:3" s="69" customFormat="1" x14ac:dyDescent="0.25">
      <c r="C180" s="7"/>
    </row>
    <row r="181" spans="3:3" s="69" customFormat="1" ht="13" x14ac:dyDescent="0.3">
      <c r="C181" s="8" t="s">
        <v>117</v>
      </c>
    </row>
    <row r="182" spans="3:3" s="69" customFormat="1" x14ac:dyDescent="0.25">
      <c r="C182" s="7" t="s">
        <v>222</v>
      </c>
    </row>
    <row r="183" spans="3:3" s="69" customFormat="1" ht="13" x14ac:dyDescent="0.3">
      <c r="C183" s="8" t="s">
        <v>142</v>
      </c>
    </row>
    <row r="184" spans="3:3" s="69" customFormat="1" x14ac:dyDescent="0.25">
      <c r="C184" s="7" t="s">
        <v>223</v>
      </c>
    </row>
    <row r="185" spans="3:3" s="69" customFormat="1" ht="13" x14ac:dyDescent="0.3">
      <c r="C185" s="8" t="s">
        <v>144</v>
      </c>
    </row>
    <row r="186" spans="3:3" s="69" customFormat="1" ht="13" x14ac:dyDescent="0.3">
      <c r="C186" s="8" t="s">
        <v>145</v>
      </c>
    </row>
    <row r="187" spans="3:3" s="69" customFormat="1" x14ac:dyDescent="0.25">
      <c r="C187" s="7" t="s">
        <v>224</v>
      </c>
    </row>
    <row r="188" spans="3:3" s="69" customFormat="1" ht="13" x14ac:dyDescent="0.3">
      <c r="C188" s="8" t="s">
        <v>147</v>
      </c>
    </row>
    <row r="189" spans="3:3" s="69" customFormat="1" x14ac:dyDescent="0.25">
      <c r="C189" s="7" t="s">
        <v>225</v>
      </c>
    </row>
    <row r="190" spans="3:3" s="69" customFormat="1" ht="13" x14ac:dyDescent="0.3">
      <c r="C190" s="8" t="s">
        <v>149</v>
      </c>
    </row>
    <row r="191" spans="3:3" s="69" customFormat="1" x14ac:dyDescent="0.25">
      <c r="C191" s="7" t="s">
        <v>226</v>
      </c>
    </row>
    <row r="192" spans="3:3" s="69" customFormat="1" ht="13" x14ac:dyDescent="0.3">
      <c r="C192" s="8" t="s">
        <v>151</v>
      </c>
    </row>
    <row r="193" spans="3:3" s="69" customFormat="1" x14ac:dyDescent="0.25">
      <c r="C193" s="7" t="s">
        <v>227</v>
      </c>
    </row>
    <row r="194" spans="3:3" s="69" customFormat="1" x14ac:dyDescent="0.25">
      <c r="C194" s="7"/>
    </row>
    <row r="195" spans="3:3" s="69" customFormat="1" x14ac:dyDescent="0.25">
      <c r="C195" s="7"/>
    </row>
    <row r="196" spans="3:3" s="69" customFormat="1" x14ac:dyDescent="0.25">
      <c r="C196" s="7"/>
    </row>
    <row r="197" spans="3:3" s="69" customFormat="1" x14ac:dyDescent="0.25">
      <c r="C197" s="7"/>
    </row>
    <row r="198" spans="3:3" s="69" customFormat="1" x14ac:dyDescent="0.25">
      <c r="C198" s="7"/>
    </row>
    <row r="199" spans="3:3" s="69" customFormat="1" x14ac:dyDescent="0.25">
      <c r="C199" s="7"/>
    </row>
  </sheetData>
  <sheetProtection selectLockedCells="1"/>
  <mergeCells count="8">
    <mergeCell ref="E5:K5"/>
    <mergeCell ref="C105:E107"/>
    <mergeCell ref="C82:E83"/>
    <mergeCell ref="C85:E86"/>
    <mergeCell ref="C88:E89"/>
    <mergeCell ref="C96:E97"/>
    <mergeCell ref="C103:E103"/>
    <mergeCell ref="C104:E104"/>
  </mergeCells>
  <pageMargins left="0.39370078740157483" right="0.19685039370078741" top="0.98425196850393704" bottom="0.98425196850393704" header="0.51181102362204722" footer="0.51181102362204722"/>
  <pageSetup paperSize="9" scale="65" orientation="landscape" r:id="rId1"/>
  <headerFooter alignWithMargins="0">
    <oddFooter>&amp;L&amp;F&amp;A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tabColor rgb="FF92D050"/>
  </sheetPr>
  <dimension ref="A3:AQ144"/>
  <sheetViews>
    <sheetView zoomScale="83" zoomScaleNormal="83" workbookViewId="0">
      <pane xSplit="5" ySplit="5" topLeftCell="F6" activePane="bottomRight" state="frozen"/>
      <selection activeCell="F33" sqref="F33"/>
      <selection pane="topRight" activeCell="F33" sqref="F33"/>
      <selection pane="bottomLeft" activeCell="F33" sqref="F33"/>
      <selection pane="bottomRight" activeCell="K3" sqref="K3"/>
    </sheetView>
  </sheetViews>
  <sheetFormatPr baseColWidth="10" defaultColWidth="11.453125" defaultRowHeight="12.5" x14ac:dyDescent="0.25"/>
  <cols>
    <col min="1" max="1" width="9.26953125" style="1" customWidth="1"/>
    <col min="2" max="2" width="2.1796875" style="1" customWidth="1"/>
    <col min="3" max="3" width="5.7265625" style="1" customWidth="1"/>
    <col min="4" max="4" width="11.453125" style="1"/>
    <col min="5" max="5" width="31.453125" style="1" customWidth="1"/>
    <col min="6" max="7" width="15.7265625" style="1" customWidth="1"/>
    <col min="8" max="30" width="14.453125" style="1" customWidth="1"/>
    <col min="31" max="35" width="15.7265625" style="1" hidden="1" customWidth="1"/>
    <col min="36" max="36" width="0" style="1" hidden="1" customWidth="1"/>
    <col min="37" max="16384" width="11.453125" style="1"/>
  </cols>
  <sheetData>
    <row r="3" spans="1:43" x14ac:dyDescent="0.25">
      <c r="K3" s="1" t="str">
        <f>'Input Kosten Infra'!K3</f>
        <v>Infrastruktur</v>
      </c>
    </row>
    <row r="4" spans="1:43" ht="22.5" x14ac:dyDescent="0.45">
      <c r="E4" s="2" t="s">
        <v>460</v>
      </c>
    </row>
    <row r="5" spans="1:43" x14ac:dyDescent="0.25">
      <c r="E5" s="393">
        <f>Projektbezeichnung</f>
        <v>0</v>
      </c>
      <c r="F5" s="393"/>
      <c r="G5" s="393"/>
      <c r="H5" s="393"/>
      <c r="I5" s="393"/>
      <c r="J5" s="393"/>
      <c r="K5" s="393"/>
    </row>
    <row r="6" spans="1:43" ht="13" x14ac:dyDescent="0.3">
      <c r="A6" s="3"/>
      <c r="AE6" s="10" t="s">
        <v>350</v>
      </c>
    </row>
    <row r="8" spans="1:43" ht="12.75" customHeight="1" x14ac:dyDescent="0.3">
      <c r="C8" s="190"/>
      <c r="D8" s="190"/>
      <c r="E8" s="190"/>
      <c r="F8" s="167">
        <f>Anfangsjahr</f>
        <v>2025</v>
      </c>
      <c r="G8" s="167">
        <f>F8+1</f>
        <v>2026</v>
      </c>
      <c r="H8" s="167">
        <f t="shared" ref="H8:AD8" si="0">G8+1</f>
        <v>2027</v>
      </c>
      <c r="I8" s="167">
        <f t="shared" si="0"/>
        <v>2028</v>
      </c>
      <c r="J8" s="167">
        <f t="shared" si="0"/>
        <v>2029</v>
      </c>
      <c r="K8" s="167">
        <f t="shared" si="0"/>
        <v>2030</v>
      </c>
      <c r="L8" s="167">
        <f t="shared" si="0"/>
        <v>2031</v>
      </c>
      <c r="M8" s="167">
        <f t="shared" si="0"/>
        <v>2032</v>
      </c>
      <c r="N8" s="167">
        <f t="shared" si="0"/>
        <v>2033</v>
      </c>
      <c r="O8" s="167">
        <f t="shared" si="0"/>
        <v>2034</v>
      </c>
      <c r="P8" s="167">
        <f t="shared" si="0"/>
        <v>2035</v>
      </c>
      <c r="Q8" s="167">
        <f t="shared" si="0"/>
        <v>2036</v>
      </c>
      <c r="R8" s="167">
        <f t="shared" si="0"/>
        <v>2037</v>
      </c>
      <c r="S8" s="167">
        <f t="shared" si="0"/>
        <v>2038</v>
      </c>
      <c r="T8" s="167">
        <f t="shared" si="0"/>
        <v>2039</v>
      </c>
      <c r="U8" s="167">
        <f t="shared" si="0"/>
        <v>2040</v>
      </c>
      <c r="V8" s="167">
        <f t="shared" si="0"/>
        <v>2041</v>
      </c>
      <c r="W8" s="167">
        <f t="shared" si="0"/>
        <v>2042</v>
      </c>
      <c r="X8" s="167">
        <f t="shared" si="0"/>
        <v>2043</v>
      </c>
      <c r="Y8" s="167">
        <f t="shared" si="0"/>
        <v>2044</v>
      </c>
      <c r="Z8" s="167">
        <f t="shared" si="0"/>
        <v>2045</v>
      </c>
      <c r="AA8" s="167">
        <f t="shared" si="0"/>
        <v>2046</v>
      </c>
      <c r="AB8" s="167">
        <f t="shared" si="0"/>
        <v>2047</v>
      </c>
      <c r="AC8" s="167">
        <f t="shared" si="0"/>
        <v>2048</v>
      </c>
      <c r="AD8" s="167">
        <f t="shared" si="0"/>
        <v>2049</v>
      </c>
      <c r="AE8" s="167" t="e">
        <f>IF(AD8+1&lt;#REF!+30,AD8+1,"")</f>
        <v>#REF!</v>
      </c>
      <c r="AF8" s="167" t="e">
        <f>IF(AE8+1&lt;#REF!+30,AE8+1,"")</f>
        <v>#REF!</v>
      </c>
      <c r="AG8" s="167" t="e">
        <f>IF(AF8+1&lt;#REF!+30,AF8+1,"")</f>
        <v>#REF!</v>
      </c>
      <c r="AH8" s="167" t="e">
        <f>IF(AG8+1&lt;#REF!+30,AG8+1,"")</f>
        <v>#REF!</v>
      </c>
      <c r="AI8" s="167" t="e">
        <f>IF(AH8+1&lt;#REF!+30,AH8+1,"")</f>
        <v>#REF!</v>
      </c>
    </row>
    <row r="9" spans="1:43" ht="13" x14ac:dyDescent="0.3">
      <c r="A9" s="3"/>
      <c r="C9" s="174" t="s">
        <v>380</v>
      </c>
      <c r="D9" s="170"/>
      <c r="E9" s="171"/>
      <c r="F9" s="199">
        <f>SUM('ZwischenErgebnisse Infra'!F9,'ZwischenErgebnisse Infra'!F21,'ZwischenErgebnisse Infra'!F24,'ZwischenErgebnisse Infra'!F34,'ZwischenErgebnisse Infra'!F78,'ZwischenErgebnisse Infra'!F83,'ZwischenErgebnisse Infra'!F86)</f>
        <v>0</v>
      </c>
      <c r="G9" s="199">
        <f>SUM('ZwischenErgebnisse Infra'!G9,'ZwischenErgebnisse Infra'!G21,'ZwischenErgebnisse Infra'!G24,'ZwischenErgebnisse Infra'!G34,'ZwischenErgebnisse Infra'!G78,'ZwischenErgebnisse Infra'!G83,'ZwischenErgebnisse Infra'!G86)</f>
        <v>0</v>
      </c>
      <c r="H9" s="199">
        <f>SUM('ZwischenErgebnisse Infra'!H9,'ZwischenErgebnisse Infra'!H21,'ZwischenErgebnisse Infra'!H24,'ZwischenErgebnisse Infra'!H34,'ZwischenErgebnisse Infra'!H78,'ZwischenErgebnisse Infra'!H83,'ZwischenErgebnisse Infra'!H86)</f>
        <v>0</v>
      </c>
      <c r="I9" s="199">
        <f>SUM('ZwischenErgebnisse Infra'!I9,'ZwischenErgebnisse Infra'!I21,'ZwischenErgebnisse Infra'!I24,'ZwischenErgebnisse Infra'!I34,'ZwischenErgebnisse Infra'!I78,'ZwischenErgebnisse Infra'!I83,'ZwischenErgebnisse Infra'!I86)</f>
        <v>0</v>
      </c>
      <c r="J9" s="199">
        <f>SUM('ZwischenErgebnisse Infra'!J9,'ZwischenErgebnisse Infra'!J21,'ZwischenErgebnisse Infra'!J24,'ZwischenErgebnisse Infra'!J34,'ZwischenErgebnisse Infra'!J78,'ZwischenErgebnisse Infra'!J83,'ZwischenErgebnisse Infra'!J86)</f>
        <v>0</v>
      </c>
      <c r="K9" s="199">
        <f>SUM('ZwischenErgebnisse Infra'!K9,'ZwischenErgebnisse Infra'!K21,'ZwischenErgebnisse Infra'!K24,'ZwischenErgebnisse Infra'!K34,'ZwischenErgebnisse Infra'!K78,'ZwischenErgebnisse Infra'!K83,'ZwischenErgebnisse Infra'!K86)</f>
        <v>0</v>
      </c>
      <c r="L9" s="199">
        <f>SUM('ZwischenErgebnisse Infra'!L9,'ZwischenErgebnisse Infra'!L21,'ZwischenErgebnisse Infra'!L24,'ZwischenErgebnisse Infra'!L34,'ZwischenErgebnisse Infra'!L78,'ZwischenErgebnisse Infra'!L83,'ZwischenErgebnisse Infra'!L86)</f>
        <v>0</v>
      </c>
      <c r="M9" s="199">
        <f>SUM('ZwischenErgebnisse Infra'!M9,'ZwischenErgebnisse Infra'!M21,'ZwischenErgebnisse Infra'!M24,'ZwischenErgebnisse Infra'!M34,'ZwischenErgebnisse Infra'!M78,'ZwischenErgebnisse Infra'!M83,'ZwischenErgebnisse Infra'!M86)</f>
        <v>0</v>
      </c>
      <c r="N9" s="199">
        <f>SUM('ZwischenErgebnisse Infra'!N9,'ZwischenErgebnisse Infra'!N21,'ZwischenErgebnisse Infra'!N24,'ZwischenErgebnisse Infra'!N34,'ZwischenErgebnisse Infra'!N78,'ZwischenErgebnisse Infra'!N83,'ZwischenErgebnisse Infra'!N86)</f>
        <v>0</v>
      </c>
      <c r="O9" s="199">
        <f>SUM('ZwischenErgebnisse Infra'!O9,'ZwischenErgebnisse Infra'!O21,'ZwischenErgebnisse Infra'!O24,'ZwischenErgebnisse Infra'!O34,'ZwischenErgebnisse Infra'!O78,'ZwischenErgebnisse Infra'!O83,'ZwischenErgebnisse Infra'!O86)</f>
        <v>0</v>
      </c>
      <c r="P9" s="199">
        <f>SUM('ZwischenErgebnisse Infra'!P9,'ZwischenErgebnisse Infra'!P21,'ZwischenErgebnisse Infra'!P24,'ZwischenErgebnisse Infra'!P34,'ZwischenErgebnisse Infra'!P78,'ZwischenErgebnisse Infra'!P83,'ZwischenErgebnisse Infra'!P86)</f>
        <v>0</v>
      </c>
      <c r="Q9" s="199">
        <f>SUM('ZwischenErgebnisse Infra'!Q9,'ZwischenErgebnisse Infra'!Q21,'ZwischenErgebnisse Infra'!Q24,'ZwischenErgebnisse Infra'!Q34,'ZwischenErgebnisse Infra'!Q78,'ZwischenErgebnisse Infra'!Q83,'ZwischenErgebnisse Infra'!Q86)</f>
        <v>0</v>
      </c>
      <c r="R9" s="199">
        <f>SUM('ZwischenErgebnisse Infra'!R9,'ZwischenErgebnisse Infra'!R21,'ZwischenErgebnisse Infra'!R24,'ZwischenErgebnisse Infra'!R34,'ZwischenErgebnisse Infra'!R78,'ZwischenErgebnisse Infra'!R83,'ZwischenErgebnisse Infra'!R86)</f>
        <v>0</v>
      </c>
      <c r="S9" s="199">
        <f>SUM('ZwischenErgebnisse Infra'!S9,'ZwischenErgebnisse Infra'!S21,'ZwischenErgebnisse Infra'!S24,'ZwischenErgebnisse Infra'!S34,'ZwischenErgebnisse Infra'!S78,'ZwischenErgebnisse Infra'!S83,'ZwischenErgebnisse Infra'!S86)</f>
        <v>0</v>
      </c>
      <c r="T9" s="199">
        <f>SUM('ZwischenErgebnisse Infra'!T9,'ZwischenErgebnisse Infra'!T21,'ZwischenErgebnisse Infra'!T24,'ZwischenErgebnisse Infra'!T34,'ZwischenErgebnisse Infra'!T78,'ZwischenErgebnisse Infra'!T83,'ZwischenErgebnisse Infra'!T86)</f>
        <v>0</v>
      </c>
      <c r="U9" s="199">
        <f>SUM('ZwischenErgebnisse Infra'!U9,'ZwischenErgebnisse Infra'!U21,'ZwischenErgebnisse Infra'!U24,'ZwischenErgebnisse Infra'!U34,'ZwischenErgebnisse Infra'!U78,'ZwischenErgebnisse Infra'!U83,'ZwischenErgebnisse Infra'!U86)</f>
        <v>0</v>
      </c>
      <c r="V9" s="199">
        <f>SUM('ZwischenErgebnisse Infra'!V9,'ZwischenErgebnisse Infra'!V21,'ZwischenErgebnisse Infra'!V24,'ZwischenErgebnisse Infra'!V34,'ZwischenErgebnisse Infra'!V78,'ZwischenErgebnisse Infra'!V83,'ZwischenErgebnisse Infra'!V86)</f>
        <v>0</v>
      </c>
      <c r="W9" s="199">
        <f>SUM('ZwischenErgebnisse Infra'!W9,'ZwischenErgebnisse Infra'!W21,'ZwischenErgebnisse Infra'!W24,'ZwischenErgebnisse Infra'!W34,'ZwischenErgebnisse Infra'!W78,'ZwischenErgebnisse Infra'!W83,'ZwischenErgebnisse Infra'!W86)</f>
        <v>0</v>
      </c>
      <c r="X9" s="199">
        <f>SUM('ZwischenErgebnisse Infra'!X9,'ZwischenErgebnisse Infra'!X21,'ZwischenErgebnisse Infra'!X24,'ZwischenErgebnisse Infra'!X34,'ZwischenErgebnisse Infra'!X78,'ZwischenErgebnisse Infra'!X83,'ZwischenErgebnisse Infra'!X86)</f>
        <v>0</v>
      </c>
      <c r="Y9" s="199">
        <f>SUM('ZwischenErgebnisse Infra'!Y9,'ZwischenErgebnisse Infra'!Y21,'ZwischenErgebnisse Infra'!Y24,'ZwischenErgebnisse Infra'!Y34,'ZwischenErgebnisse Infra'!Y78,'ZwischenErgebnisse Infra'!Y83,'ZwischenErgebnisse Infra'!Y86)</f>
        <v>0</v>
      </c>
      <c r="Z9" s="199">
        <f>SUM('ZwischenErgebnisse Infra'!Z9,'ZwischenErgebnisse Infra'!Z21,'ZwischenErgebnisse Infra'!Z24,'ZwischenErgebnisse Infra'!Z34,'ZwischenErgebnisse Infra'!Z78,'ZwischenErgebnisse Infra'!Z83,'ZwischenErgebnisse Infra'!Z86)</f>
        <v>0</v>
      </c>
      <c r="AA9" s="199">
        <f>SUM('ZwischenErgebnisse Infra'!AA9,'ZwischenErgebnisse Infra'!AA21,'ZwischenErgebnisse Infra'!AA24,'ZwischenErgebnisse Infra'!AA34,'ZwischenErgebnisse Infra'!AA78,'ZwischenErgebnisse Infra'!AA83,'ZwischenErgebnisse Infra'!AA86)</f>
        <v>0</v>
      </c>
      <c r="AB9" s="199">
        <f>SUM('ZwischenErgebnisse Infra'!AB9,'ZwischenErgebnisse Infra'!AB21,'ZwischenErgebnisse Infra'!AB24,'ZwischenErgebnisse Infra'!AB34,'ZwischenErgebnisse Infra'!AB78,'ZwischenErgebnisse Infra'!AB83,'ZwischenErgebnisse Infra'!AB86)</f>
        <v>0</v>
      </c>
      <c r="AC9" s="199">
        <f>SUM('ZwischenErgebnisse Infra'!AC9,'ZwischenErgebnisse Infra'!AC21,'ZwischenErgebnisse Infra'!AC24,'ZwischenErgebnisse Infra'!AC34,'ZwischenErgebnisse Infra'!AC78,'ZwischenErgebnisse Infra'!AC83,'ZwischenErgebnisse Infra'!AC86)</f>
        <v>0</v>
      </c>
      <c r="AD9" s="199">
        <f>SUM('ZwischenErgebnisse Infra'!AD9,'ZwischenErgebnisse Infra'!AD21,'ZwischenErgebnisse Infra'!AD24,'ZwischenErgebnisse Infra'!AD34,'ZwischenErgebnisse Infra'!AD78,'ZwischenErgebnisse Infra'!AD83,'ZwischenErgebnisse Infra'!AD86)</f>
        <v>0</v>
      </c>
      <c r="AE9" s="169">
        <f>SUM('ZwischenErgebnisse Infra'!AE9,'ZwischenErgebnisse Infra'!AE21,'ZwischenErgebnisse Infra'!AE24,'ZwischenErgebnisse Infra'!AE34,'ZwischenErgebnisse Infra'!AE78,'ZwischenErgebnisse Infra'!AE83,'ZwischenErgebnisse Infra'!AE86)</f>
        <v>0</v>
      </c>
      <c r="AF9" s="169">
        <f>SUM('ZwischenErgebnisse Infra'!AF9,'ZwischenErgebnisse Infra'!AF21,'ZwischenErgebnisse Infra'!AF24,'ZwischenErgebnisse Infra'!AF34,'ZwischenErgebnisse Infra'!AF78,'ZwischenErgebnisse Infra'!AF83,'ZwischenErgebnisse Infra'!AF86)</f>
        <v>0</v>
      </c>
      <c r="AG9" s="169">
        <f>SUM('ZwischenErgebnisse Infra'!AG9,'ZwischenErgebnisse Infra'!AG21,'ZwischenErgebnisse Infra'!AG24,'ZwischenErgebnisse Infra'!AG34,'ZwischenErgebnisse Infra'!AG78,'ZwischenErgebnisse Infra'!AG83,'ZwischenErgebnisse Infra'!AG86)</f>
        <v>0</v>
      </c>
      <c r="AH9" s="169">
        <f>SUM('ZwischenErgebnisse Infra'!AH9,'ZwischenErgebnisse Infra'!AH21,'ZwischenErgebnisse Infra'!AH24,'ZwischenErgebnisse Infra'!AH34,'ZwischenErgebnisse Infra'!AH78,'ZwischenErgebnisse Infra'!AH83,'ZwischenErgebnisse Infra'!AH86)</f>
        <v>0</v>
      </c>
      <c r="AI9" s="169">
        <f>SUM('ZwischenErgebnisse Infra'!AI9,'ZwischenErgebnisse Infra'!AI21,'ZwischenErgebnisse Infra'!AI24,'ZwischenErgebnisse Infra'!AI34,'ZwischenErgebnisse Infra'!AI78,'ZwischenErgebnisse Infra'!AI83,'ZwischenErgebnisse Infra'!AI86)</f>
        <v>0</v>
      </c>
      <c r="AJ9" s="169">
        <f>SUM('ZwischenErgebnisse Infra'!AJ9,'ZwischenErgebnisse Infra'!AJ21,'ZwischenErgebnisse Infra'!AJ24,'ZwischenErgebnisse Infra'!AJ34,'ZwischenErgebnisse Infra'!AJ78,'ZwischenErgebnisse Infra'!AJ83,'ZwischenErgebnisse Infra'!AJ86)</f>
        <v>0</v>
      </c>
    </row>
    <row r="10" spans="1:43" ht="13" hidden="1" x14ac:dyDescent="0.3">
      <c r="C10" s="170"/>
      <c r="D10" s="191" t="s">
        <v>436</v>
      </c>
      <c r="E10" s="192"/>
      <c r="F10" s="205">
        <f>SUM($F$9:F9)</f>
        <v>0</v>
      </c>
      <c r="G10" s="205">
        <f>SUM($F$9:G9)</f>
        <v>0</v>
      </c>
      <c r="H10" s="205">
        <f>SUM($F$9:H9)</f>
        <v>0</v>
      </c>
      <c r="I10" s="205">
        <f>SUM($F$9:I9)</f>
        <v>0</v>
      </c>
      <c r="J10" s="205">
        <f>SUM($F$9:J9)</f>
        <v>0</v>
      </c>
      <c r="K10" s="205">
        <f>SUM($F$9:K9)</f>
        <v>0</v>
      </c>
      <c r="L10" s="205">
        <f>SUM($F$9:L9)</f>
        <v>0</v>
      </c>
      <c r="M10" s="205">
        <f>SUM($F$9:M9)</f>
        <v>0</v>
      </c>
      <c r="N10" s="205">
        <f>SUM($F$9:N9)</f>
        <v>0</v>
      </c>
      <c r="O10" s="205">
        <f>SUM($F$9:O9)</f>
        <v>0</v>
      </c>
      <c r="P10" s="205">
        <f>SUM($F$9:P9)</f>
        <v>0</v>
      </c>
      <c r="Q10" s="205">
        <f>SUM($F$9:Q9)</f>
        <v>0</v>
      </c>
      <c r="R10" s="205">
        <f>SUM($F$9:R9)</f>
        <v>0</v>
      </c>
      <c r="S10" s="205">
        <f>SUM($F$9:S9)</f>
        <v>0</v>
      </c>
      <c r="T10" s="205">
        <f>SUM($F$9:T9)</f>
        <v>0</v>
      </c>
      <c r="U10" s="205">
        <f>SUM($F$9:U9)</f>
        <v>0</v>
      </c>
      <c r="V10" s="205">
        <f>SUM($F$9:V9)</f>
        <v>0</v>
      </c>
      <c r="W10" s="205">
        <f>SUM($F$9:W9)</f>
        <v>0</v>
      </c>
      <c r="X10" s="205">
        <f>SUM($F$9:X9)</f>
        <v>0</v>
      </c>
      <c r="Y10" s="205">
        <f>SUM($F$9:Y9)</f>
        <v>0</v>
      </c>
      <c r="Z10" s="205">
        <f>SUM($F$9:Z9)</f>
        <v>0</v>
      </c>
      <c r="AA10" s="205">
        <f>SUM($F$9:AA9)</f>
        <v>0</v>
      </c>
      <c r="AB10" s="205">
        <f>SUM($F$9:AB9)</f>
        <v>0</v>
      </c>
      <c r="AC10" s="205">
        <f>SUM($F$9:AC9)</f>
        <v>0</v>
      </c>
      <c r="AD10" s="205">
        <f>SUM($F$9:AD9)</f>
        <v>0</v>
      </c>
      <c r="AE10" s="173">
        <f>'Input Kosten Grundlagen'!D37/'Annahmen u Setzungen Grundlagen'!$D$25</f>
        <v>0</v>
      </c>
      <c r="AF10" s="173">
        <f>'Input Kosten Grundlagen'!D38/'Annahmen u Setzungen Grundlagen'!$D$25</f>
        <v>0</v>
      </c>
      <c r="AG10" s="173">
        <f>'Input Kosten Grundlagen'!D39/'Annahmen u Setzungen Grundlagen'!$D$25</f>
        <v>0</v>
      </c>
      <c r="AH10" s="173">
        <f>'Input Kosten Grundlagen'!D40/'Annahmen u Setzungen Grundlagen'!$D$25</f>
        <v>0</v>
      </c>
      <c r="AI10" s="173">
        <f>'Input Kosten Grundlagen'!D41/'Annahmen u Setzungen Grundlagen'!$D$25</f>
        <v>0</v>
      </c>
    </row>
    <row r="11" spans="1:43" s="18" customFormat="1" ht="13" x14ac:dyDescent="0.3">
      <c r="C11" s="170"/>
      <c r="D11" s="194"/>
      <c r="E11" s="194"/>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1">
        <f>'Input Dritt Grundlagen'!D44/'Annahmen u Setzungen Grundlagen'!$D$25</f>
        <v>0</v>
      </c>
      <c r="AF11" s="312">
        <f>'Input Dritt Grundlagen'!D45/'Annahmen u Setzungen Grundlagen'!$D$25</f>
        <v>0</v>
      </c>
      <c r="AG11" s="312">
        <f>'Input Dritt Grundlagen'!D46/'Annahmen u Setzungen Grundlagen'!$D$25</f>
        <v>0</v>
      </c>
      <c r="AH11" s="312">
        <f>'Input Dritt Grundlagen'!D47/'Annahmen u Setzungen Grundlagen'!$D$25</f>
        <v>0</v>
      </c>
      <c r="AI11" s="312">
        <f>'Input Dritt Grundlagen'!D48/'Annahmen u Setzungen Grundlagen'!$D$25</f>
        <v>0</v>
      </c>
    </row>
    <row r="12" spans="1:43" ht="13" hidden="1" x14ac:dyDescent="0.3">
      <c r="A12" s="10"/>
      <c r="C12" s="174"/>
      <c r="D12" s="170"/>
      <c r="E12" s="171"/>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row>
    <row r="13" spans="1:43" ht="13" hidden="1" x14ac:dyDescent="0.3">
      <c r="C13" s="170"/>
      <c r="D13" s="170"/>
      <c r="E13" s="171"/>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6"/>
      <c r="AF13" s="176"/>
      <c r="AG13" s="176"/>
      <c r="AH13" s="176"/>
      <c r="AI13" s="176"/>
      <c r="AJ13" s="177"/>
      <c r="AK13" s="177"/>
      <c r="AL13" s="177"/>
      <c r="AM13" s="177"/>
      <c r="AN13" s="177"/>
      <c r="AO13" s="177"/>
      <c r="AP13" s="177"/>
      <c r="AQ13" s="177"/>
    </row>
    <row r="14" spans="1:43" ht="13" x14ac:dyDescent="0.3">
      <c r="C14" s="80"/>
      <c r="D14" s="18"/>
      <c r="E14" s="18"/>
      <c r="F14" s="18"/>
      <c r="G14" s="18"/>
      <c r="H14" s="90"/>
      <c r="I14" s="18"/>
      <c r="J14" s="18"/>
      <c r="K14" s="18"/>
      <c r="L14" s="18"/>
      <c r="M14" s="18"/>
    </row>
    <row r="15" spans="1:43" ht="13" x14ac:dyDescent="0.3">
      <c r="C15" s="399" t="s">
        <v>430</v>
      </c>
      <c r="D15" s="399"/>
      <c r="E15" s="400"/>
      <c r="F15" s="175">
        <f>'ZwischenErgebnisse Infra'!F103</f>
        <v>0</v>
      </c>
      <c r="G15" s="175">
        <f>'ZwischenErgebnisse Infra'!G103</f>
        <v>0</v>
      </c>
      <c r="H15" s="175">
        <f>'ZwischenErgebnisse Infra'!H103</f>
        <v>0</v>
      </c>
      <c r="I15" s="175">
        <f>'ZwischenErgebnisse Infra'!I103</f>
        <v>0</v>
      </c>
      <c r="J15" s="175">
        <f>'ZwischenErgebnisse Infra'!J103</f>
        <v>0</v>
      </c>
      <c r="K15" s="175">
        <f>'ZwischenErgebnisse Infra'!K103</f>
        <v>0</v>
      </c>
      <c r="L15" s="175">
        <f>'ZwischenErgebnisse Infra'!L103</f>
        <v>0</v>
      </c>
      <c r="M15" s="175">
        <f>'ZwischenErgebnisse Infra'!M103</f>
        <v>0</v>
      </c>
      <c r="N15" s="175">
        <f>'ZwischenErgebnisse Infra'!N103</f>
        <v>0</v>
      </c>
      <c r="O15" s="175">
        <f>'ZwischenErgebnisse Infra'!O103</f>
        <v>0</v>
      </c>
      <c r="P15" s="175">
        <f>'ZwischenErgebnisse Infra'!P103</f>
        <v>0</v>
      </c>
      <c r="Q15" s="175">
        <f>'ZwischenErgebnisse Infra'!Q103</f>
        <v>0</v>
      </c>
      <c r="R15" s="175">
        <f>'ZwischenErgebnisse Infra'!R103</f>
        <v>0</v>
      </c>
      <c r="S15" s="175">
        <f>'ZwischenErgebnisse Infra'!S103</f>
        <v>0</v>
      </c>
      <c r="T15" s="175">
        <f>'ZwischenErgebnisse Infra'!T103</f>
        <v>0</v>
      </c>
      <c r="U15" s="175">
        <f>'ZwischenErgebnisse Infra'!U103</f>
        <v>0</v>
      </c>
      <c r="V15" s="175">
        <f>'ZwischenErgebnisse Infra'!V103</f>
        <v>0</v>
      </c>
      <c r="W15" s="175">
        <f>'ZwischenErgebnisse Infra'!W103</f>
        <v>0</v>
      </c>
      <c r="X15" s="175">
        <f>'ZwischenErgebnisse Infra'!X103</f>
        <v>0</v>
      </c>
      <c r="Y15" s="175">
        <f>'ZwischenErgebnisse Infra'!Y103</f>
        <v>0</v>
      </c>
      <c r="Z15" s="175">
        <f>'ZwischenErgebnisse Infra'!Z103</f>
        <v>0</v>
      </c>
      <c r="AA15" s="175">
        <f>'ZwischenErgebnisse Infra'!AA103</f>
        <v>0</v>
      </c>
      <c r="AB15" s="175">
        <f>'ZwischenErgebnisse Infra'!AB103</f>
        <v>0</v>
      </c>
      <c r="AC15" s="175">
        <f>'ZwischenErgebnisse Infra'!AC103</f>
        <v>0</v>
      </c>
      <c r="AD15" s="175">
        <f>'ZwischenErgebnisse Infra'!AD103</f>
        <v>0</v>
      </c>
    </row>
    <row r="16" spans="1:43" ht="13" x14ac:dyDescent="0.3">
      <c r="C16" s="182"/>
      <c r="D16" s="170" t="s">
        <v>385</v>
      </c>
      <c r="E16" s="197"/>
      <c r="F16" s="314">
        <f>SUM($F$15:F15)</f>
        <v>0</v>
      </c>
      <c r="G16" s="314">
        <f>SUM($F$15:G15)</f>
        <v>0</v>
      </c>
      <c r="H16" s="314">
        <f>SUM($F$15:H15)</f>
        <v>0</v>
      </c>
      <c r="I16" s="314">
        <f>SUM($F$15:I15)</f>
        <v>0</v>
      </c>
      <c r="J16" s="314">
        <f>SUM($F$15:J15)</f>
        <v>0</v>
      </c>
      <c r="K16" s="314">
        <f>SUM($F$15:K15)</f>
        <v>0</v>
      </c>
      <c r="L16" s="314">
        <f>SUM($F$15:L15)</f>
        <v>0</v>
      </c>
      <c r="M16" s="314">
        <f>SUM($F$15:M15)</f>
        <v>0</v>
      </c>
      <c r="N16" s="314">
        <f>SUM($F$15:N15)</f>
        <v>0</v>
      </c>
      <c r="O16" s="314">
        <f>SUM($F$15:O15)</f>
        <v>0</v>
      </c>
      <c r="P16" s="314">
        <f>SUM($F$15:P15)</f>
        <v>0</v>
      </c>
      <c r="Q16" s="314">
        <f>SUM($F$15:Q15)</f>
        <v>0</v>
      </c>
      <c r="R16" s="314">
        <f>SUM($F$15:R15)</f>
        <v>0</v>
      </c>
      <c r="S16" s="314">
        <f>SUM($F$15:S15)</f>
        <v>0</v>
      </c>
      <c r="T16" s="314">
        <f>SUM($F$15:T15)</f>
        <v>0</v>
      </c>
      <c r="U16" s="314">
        <f>SUM($F$15:U15)</f>
        <v>0</v>
      </c>
      <c r="V16" s="314">
        <f>SUM($F$15:V15)</f>
        <v>0</v>
      </c>
      <c r="W16" s="314">
        <f>SUM($F$15:W15)</f>
        <v>0</v>
      </c>
      <c r="X16" s="314">
        <f>SUM($F$15:X15)</f>
        <v>0</v>
      </c>
      <c r="Y16" s="314">
        <f>SUM($F$15:Y15)</f>
        <v>0</v>
      </c>
      <c r="Z16" s="314">
        <f>SUM($F$15:Z15)</f>
        <v>0</v>
      </c>
      <c r="AA16" s="314">
        <f>SUM($F$15:AA15)</f>
        <v>0</v>
      </c>
      <c r="AB16" s="314">
        <f>SUM($F$15:AB15)</f>
        <v>0</v>
      </c>
      <c r="AC16" s="314">
        <f>SUM($F$15:AC15)</f>
        <v>0</v>
      </c>
      <c r="AD16" s="314">
        <f>SUM($F$15:AD15)</f>
        <v>0</v>
      </c>
    </row>
    <row r="17" spans="3:36" ht="13" x14ac:dyDescent="0.3">
      <c r="C17" s="399" t="s">
        <v>437</v>
      </c>
      <c r="D17" s="399"/>
      <c r="E17" s="400"/>
      <c r="F17" s="175">
        <f>'ZwischenErgebnisse Infra'!F104</f>
        <v>0</v>
      </c>
      <c r="G17" s="175">
        <f>'ZwischenErgebnisse Infra'!G104</f>
        <v>0</v>
      </c>
      <c r="H17" s="175">
        <f>'ZwischenErgebnisse Infra'!H104</f>
        <v>0</v>
      </c>
      <c r="I17" s="175">
        <f>'ZwischenErgebnisse Infra'!I104</f>
        <v>0</v>
      </c>
      <c r="J17" s="175">
        <f>'ZwischenErgebnisse Infra'!J104</f>
        <v>0</v>
      </c>
      <c r="K17" s="175">
        <f>'ZwischenErgebnisse Infra'!K104</f>
        <v>0</v>
      </c>
      <c r="L17" s="175">
        <f>'ZwischenErgebnisse Infra'!L104</f>
        <v>0</v>
      </c>
      <c r="M17" s="175">
        <f>'ZwischenErgebnisse Infra'!M104</f>
        <v>0</v>
      </c>
      <c r="N17" s="175">
        <f>'ZwischenErgebnisse Infra'!N104</f>
        <v>0</v>
      </c>
      <c r="O17" s="175">
        <f>'ZwischenErgebnisse Infra'!O104</f>
        <v>0</v>
      </c>
      <c r="P17" s="175">
        <f>'ZwischenErgebnisse Infra'!P104</f>
        <v>0</v>
      </c>
      <c r="Q17" s="175">
        <f>'ZwischenErgebnisse Infra'!Q104</f>
        <v>0</v>
      </c>
      <c r="R17" s="175">
        <f>'ZwischenErgebnisse Infra'!R104</f>
        <v>0</v>
      </c>
      <c r="S17" s="175">
        <f>'ZwischenErgebnisse Infra'!S104</f>
        <v>0</v>
      </c>
      <c r="T17" s="175">
        <f>'ZwischenErgebnisse Infra'!T104</f>
        <v>0</v>
      </c>
      <c r="U17" s="175">
        <f>'ZwischenErgebnisse Infra'!U104</f>
        <v>0</v>
      </c>
      <c r="V17" s="175">
        <f>'ZwischenErgebnisse Infra'!V104</f>
        <v>0</v>
      </c>
      <c r="W17" s="175">
        <f>'ZwischenErgebnisse Infra'!W104</f>
        <v>0</v>
      </c>
      <c r="X17" s="175">
        <f>'ZwischenErgebnisse Infra'!X104</f>
        <v>0</v>
      </c>
      <c r="Y17" s="175">
        <f>'ZwischenErgebnisse Infra'!Y104</f>
        <v>0</v>
      </c>
      <c r="Z17" s="175">
        <f>'ZwischenErgebnisse Infra'!Z104</f>
        <v>0</v>
      </c>
      <c r="AA17" s="175">
        <f>'ZwischenErgebnisse Infra'!AA104</f>
        <v>0</v>
      </c>
      <c r="AB17" s="175">
        <f>'ZwischenErgebnisse Infra'!AB104</f>
        <v>0</v>
      </c>
      <c r="AC17" s="175">
        <f>'ZwischenErgebnisse Infra'!AC104</f>
        <v>0</v>
      </c>
      <c r="AD17" s="175">
        <f>'ZwischenErgebnisse Infra'!AD104</f>
        <v>0</v>
      </c>
    </row>
    <row r="18" spans="3:36" ht="13" x14ac:dyDescent="0.3">
      <c r="C18" s="182"/>
      <c r="D18" s="170" t="s">
        <v>385</v>
      </c>
      <c r="E18" s="197"/>
      <c r="F18" s="314">
        <f>SUM($F$17:F17)</f>
        <v>0</v>
      </c>
      <c r="G18" s="314">
        <f>SUM($F$17:G17)</f>
        <v>0</v>
      </c>
      <c r="H18" s="314">
        <f>SUM($F$17:H17)</f>
        <v>0</v>
      </c>
      <c r="I18" s="314">
        <f>SUM($F$17:I17)</f>
        <v>0</v>
      </c>
      <c r="J18" s="314">
        <f>SUM($F$17:J17)</f>
        <v>0</v>
      </c>
      <c r="K18" s="314">
        <f>SUM($F$17:K17)</f>
        <v>0</v>
      </c>
      <c r="L18" s="314">
        <f>SUM($F$17:L17)</f>
        <v>0</v>
      </c>
      <c r="M18" s="314">
        <f>SUM($F$17:M17)</f>
        <v>0</v>
      </c>
      <c r="N18" s="314">
        <f>SUM($F$17:N17)</f>
        <v>0</v>
      </c>
      <c r="O18" s="314">
        <f>SUM($F$17:O17)</f>
        <v>0</v>
      </c>
      <c r="P18" s="314">
        <f>SUM($F$17:P17)</f>
        <v>0</v>
      </c>
      <c r="Q18" s="314">
        <f>SUM($F$17:Q17)</f>
        <v>0</v>
      </c>
      <c r="R18" s="314">
        <f>SUM($F$17:R17)</f>
        <v>0</v>
      </c>
      <c r="S18" s="314">
        <f>SUM($F$17:S17)</f>
        <v>0</v>
      </c>
      <c r="T18" s="314">
        <f>SUM($F$17:T17)</f>
        <v>0</v>
      </c>
      <c r="U18" s="314">
        <f>SUM($F$17:U17)</f>
        <v>0</v>
      </c>
      <c r="V18" s="314">
        <f>SUM($F$17:V17)</f>
        <v>0</v>
      </c>
      <c r="W18" s="314">
        <f>SUM($F$17:W17)</f>
        <v>0</v>
      </c>
      <c r="X18" s="314">
        <f>SUM($F$17:X17)</f>
        <v>0</v>
      </c>
      <c r="Y18" s="314">
        <f>SUM($F$17:Y17)</f>
        <v>0</v>
      </c>
      <c r="Z18" s="314">
        <f>SUM($F$17:Z17)</f>
        <v>0</v>
      </c>
      <c r="AA18" s="314">
        <f>SUM($F$17:AA17)</f>
        <v>0</v>
      </c>
      <c r="AB18" s="314">
        <f>SUM($F$17:AB17)</f>
        <v>0</v>
      </c>
      <c r="AC18" s="314">
        <f>SUM($F$17:AC17)</f>
        <v>0</v>
      </c>
      <c r="AD18" s="314">
        <f>SUM($F$17:AD17)</f>
        <v>0</v>
      </c>
    </row>
    <row r="19" spans="3:36" x14ac:dyDescent="0.25">
      <c r="C19" s="399" t="s">
        <v>461</v>
      </c>
      <c r="D19" s="399"/>
      <c r="E19" s="399"/>
    </row>
    <row r="20" spans="3:36" x14ac:dyDescent="0.25">
      <c r="C20" s="399"/>
      <c r="D20" s="399"/>
      <c r="E20" s="399"/>
    </row>
    <row r="21" spans="3:36" ht="13" x14ac:dyDescent="0.3">
      <c r="C21" s="399"/>
      <c r="D21" s="399"/>
      <c r="E21" s="399"/>
      <c r="F21" s="175">
        <f>'ZwischenErgebnisse Infra'!F107</f>
        <v>0</v>
      </c>
      <c r="G21" s="175">
        <f>'ZwischenErgebnisse Infra'!G107</f>
        <v>0</v>
      </c>
      <c r="H21" s="175">
        <f>'ZwischenErgebnisse Infra'!H107</f>
        <v>0</v>
      </c>
      <c r="I21" s="175">
        <f>'ZwischenErgebnisse Infra'!I107</f>
        <v>0</v>
      </c>
      <c r="J21" s="175">
        <f>'ZwischenErgebnisse Infra'!J107</f>
        <v>0</v>
      </c>
      <c r="K21" s="175">
        <f>'ZwischenErgebnisse Infra'!K107</f>
        <v>0</v>
      </c>
      <c r="L21" s="175">
        <f>'ZwischenErgebnisse Infra'!L107</f>
        <v>0</v>
      </c>
      <c r="M21" s="175">
        <f>'ZwischenErgebnisse Infra'!M107</f>
        <v>0</v>
      </c>
      <c r="N21" s="175">
        <f>'ZwischenErgebnisse Infra'!N107</f>
        <v>0</v>
      </c>
      <c r="O21" s="175">
        <f>'ZwischenErgebnisse Infra'!O107</f>
        <v>0</v>
      </c>
      <c r="P21" s="175">
        <f>'ZwischenErgebnisse Infra'!P107</f>
        <v>0</v>
      </c>
      <c r="Q21" s="175">
        <f>'ZwischenErgebnisse Infra'!Q107</f>
        <v>0</v>
      </c>
      <c r="R21" s="175">
        <f>'ZwischenErgebnisse Infra'!R107</f>
        <v>0</v>
      </c>
      <c r="S21" s="175">
        <f>'ZwischenErgebnisse Infra'!S107</f>
        <v>0</v>
      </c>
      <c r="T21" s="175">
        <f>'ZwischenErgebnisse Infra'!T107</f>
        <v>0</v>
      </c>
      <c r="U21" s="175">
        <f>'ZwischenErgebnisse Infra'!U107</f>
        <v>0</v>
      </c>
      <c r="V21" s="175">
        <f>'ZwischenErgebnisse Infra'!V107</f>
        <v>0</v>
      </c>
      <c r="W21" s="175">
        <f>'ZwischenErgebnisse Infra'!W107</f>
        <v>0</v>
      </c>
      <c r="X21" s="175">
        <f>'ZwischenErgebnisse Infra'!X107</f>
        <v>0</v>
      </c>
      <c r="Y21" s="175">
        <f>'ZwischenErgebnisse Infra'!Y107</f>
        <v>0</v>
      </c>
      <c r="Z21" s="175">
        <f>'ZwischenErgebnisse Infra'!Z107</f>
        <v>0</v>
      </c>
      <c r="AA21" s="175">
        <f>'ZwischenErgebnisse Infra'!AA107</f>
        <v>0</v>
      </c>
      <c r="AB21" s="175">
        <f>'ZwischenErgebnisse Infra'!AB107</f>
        <v>0</v>
      </c>
      <c r="AC21" s="175">
        <f>'ZwischenErgebnisse Infra'!AC107</f>
        <v>0</v>
      </c>
      <c r="AD21" s="175">
        <f>'ZwischenErgebnisse Infra'!AD107</f>
        <v>0</v>
      </c>
    </row>
    <row r="22" spans="3:36" ht="13" x14ac:dyDescent="0.3">
      <c r="D22" s="1" t="s">
        <v>374</v>
      </c>
      <c r="F22" s="175">
        <f>'ZwischenErgebnisse Infra'!F108</f>
        <v>0</v>
      </c>
      <c r="G22" s="175">
        <f>'ZwischenErgebnisse Infra'!G108</f>
        <v>0</v>
      </c>
      <c r="H22" s="175">
        <f>'ZwischenErgebnisse Infra'!H108</f>
        <v>0</v>
      </c>
      <c r="I22" s="175">
        <f>'ZwischenErgebnisse Infra'!I108</f>
        <v>0</v>
      </c>
      <c r="J22" s="175">
        <f>'ZwischenErgebnisse Infra'!J108</f>
        <v>0</v>
      </c>
      <c r="K22" s="175">
        <f>'ZwischenErgebnisse Infra'!K108</f>
        <v>0</v>
      </c>
      <c r="L22" s="175">
        <f>'ZwischenErgebnisse Infra'!L108</f>
        <v>0</v>
      </c>
      <c r="M22" s="175">
        <f>'ZwischenErgebnisse Infra'!M108</f>
        <v>0</v>
      </c>
      <c r="N22" s="175">
        <f>'ZwischenErgebnisse Infra'!N108</f>
        <v>0</v>
      </c>
      <c r="O22" s="175">
        <f>'ZwischenErgebnisse Infra'!O108</f>
        <v>0</v>
      </c>
      <c r="P22" s="175">
        <f>'ZwischenErgebnisse Infra'!P108</f>
        <v>0</v>
      </c>
      <c r="Q22" s="175">
        <f>'ZwischenErgebnisse Infra'!Q108</f>
        <v>0</v>
      </c>
      <c r="R22" s="175">
        <f>'ZwischenErgebnisse Infra'!R108</f>
        <v>0</v>
      </c>
      <c r="S22" s="175">
        <f>'ZwischenErgebnisse Infra'!S108</f>
        <v>0</v>
      </c>
      <c r="T22" s="175">
        <f>'ZwischenErgebnisse Infra'!T108</f>
        <v>0</v>
      </c>
      <c r="U22" s="175">
        <f>'ZwischenErgebnisse Infra'!U108</f>
        <v>0</v>
      </c>
      <c r="V22" s="175">
        <f>'ZwischenErgebnisse Infra'!V108</f>
        <v>0</v>
      </c>
      <c r="W22" s="175">
        <f>'ZwischenErgebnisse Infra'!W108</f>
        <v>0</v>
      </c>
      <c r="X22" s="175">
        <f>'ZwischenErgebnisse Infra'!X108</f>
        <v>0</v>
      </c>
      <c r="Y22" s="175">
        <f>'ZwischenErgebnisse Infra'!Y108</f>
        <v>0</v>
      </c>
      <c r="Z22" s="175">
        <f>'ZwischenErgebnisse Infra'!Z108</f>
        <v>0</v>
      </c>
      <c r="AA22" s="175">
        <f>'ZwischenErgebnisse Infra'!AA108</f>
        <v>0</v>
      </c>
      <c r="AB22" s="175">
        <f>'ZwischenErgebnisse Infra'!AB108</f>
        <v>0</v>
      </c>
      <c r="AC22" s="175">
        <f>'ZwischenErgebnisse Infra'!AC108</f>
        <v>0</v>
      </c>
      <c r="AD22" s="175">
        <f>'ZwischenErgebnisse Infra'!AD108</f>
        <v>0</v>
      </c>
    </row>
    <row r="23" spans="3:36" ht="13" x14ac:dyDescent="0.3">
      <c r="D23" s="1" t="s">
        <v>375</v>
      </c>
      <c r="F23" s="178">
        <f>'ZwischenErgebnisse Infra'!F109</f>
        <v>0</v>
      </c>
      <c r="G23" s="178">
        <f>'ZwischenErgebnisse Infra'!G109</f>
        <v>0</v>
      </c>
      <c r="H23" s="178">
        <f>'ZwischenErgebnisse Infra'!H109</f>
        <v>0</v>
      </c>
      <c r="I23" s="178">
        <f>'ZwischenErgebnisse Infra'!I109</f>
        <v>0</v>
      </c>
      <c r="J23" s="178">
        <f>'ZwischenErgebnisse Infra'!J109</f>
        <v>0</v>
      </c>
      <c r="K23" s="178">
        <f>'ZwischenErgebnisse Infra'!K109</f>
        <v>0</v>
      </c>
      <c r="L23" s="178">
        <f>'ZwischenErgebnisse Infra'!L109</f>
        <v>0</v>
      </c>
      <c r="M23" s="178">
        <f>'ZwischenErgebnisse Infra'!M109</f>
        <v>0</v>
      </c>
      <c r="N23" s="178">
        <f>'ZwischenErgebnisse Infra'!N109</f>
        <v>0</v>
      </c>
      <c r="O23" s="178">
        <f>'ZwischenErgebnisse Infra'!O109</f>
        <v>0</v>
      </c>
      <c r="P23" s="178">
        <f>'ZwischenErgebnisse Infra'!P109</f>
        <v>0</v>
      </c>
      <c r="Q23" s="178">
        <f>'ZwischenErgebnisse Infra'!Q109</f>
        <v>0</v>
      </c>
      <c r="R23" s="178">
        <f>'ZwischenErgebnisse Infra'!R109</f>
        <v>0</v>
      </c>
      <c r="S23" s="178">
        <f>'ZwischenErgebnisse Infra'!S109</f>
        <v>0</v>
      </c>
      <c r="T23" s="178">
        <f>'ZwischenErgebnisse Infra'!T109</f>
        <v>0</v>
      </c>
      <c r="U23" s="178">
        <f>'ZwischenErgebnisse Infra'!U109</f>
        <v>0</v>
      </c>
      <c r="V23" s="178">
        <f>'ZwischenErgebnisse Infra'!V109</f>
        <v>0</v>
      </c>
      <c r="W23" s="178">
        <f>'ZwischenErgebnisse Infra'!W109</f>
        <v>0</v>
      </c>
      <c r="X23" s="178">
        <f>'ZwischenErgebnisse Infra'!X109</f>
        <v>0</v>
      </c>
      <c r="Y23" s="178">
        <f>'ZwischenErgebnisse Infra'!Y109</f>
        <v>0</v>
      </c>
      <c r="Z23" s="178">
        <f>'ZwischenErgebnisse Infra'!Z109</f>
        <v>0</v>
      </c>
      <c r="AA23" s="178">
        <f>'ZwischenErgebnisse Infra'!AA109</f>
        <v>0</v>
      </c>
      <c r="AB23" s="178">
        <f>'ZwischenErgebnisse Infra'!AB109</f>
        <v>0</v>
      </c>
      <c r="AC23" s="178">
        <f>'ZwischenErgebnisse Infra'!AC109</f>
        <v>0</v>
      </c>
      <c r="AD23" s="178">
        <f>'ZwischenErgebnisse Infra'!AD109</f>
        <v>0</v>
      </c>
    </row>
    <row r="24" spans="3:36" ht="13" x14ac:dyDescent="0.3">
      <c r="D24" s="1" t="s">
        <v>376</v>
      </c>
      <c r="F24" s="178">
        <f>'ZwischenErgebnisse Infra'!F110</f>
        <v>0</v>
      </c>
      <c r="G24" s="178">
        <f>'ZwischenErgebnisse Infra'!G110</f>
        <v>0</v>
      </c>
      <c r="H24" s="178">
        <f>'ZwischenErgebnisse Infra'!H110</f>
        <v>0</v>
      </c>
      <c r="I24" s="178">
        <f>'ZwischenErgebnisse Infra'!I110</f>
        <v>0</v>
      </c>
      <c r="J24" s="178">
        <f>'ZwischenErgebnisse Infra'!J110</f>
        <v>0</v>
      </c>
      <c r="K24" s="178">
        <f>'ZwischenErgebnisse Infra'!K110</f>
        <v>0</v>
      </c>
      <c r="L24" s="178">
        <f>'ZwischenErgebnisse Infra'!L110</f>
        <v>0</v>
      </c>
      <c r="M24" s="178">
        <f>'ZwischenErgebnisse Infra'!M110</f>
        <v>0</v>
      </c>
      <c r="N24" s="178">
        <f>'ZwischenErgebnisse Infra'!N110</f>
        <v>0</v>
      </c>
      <c r="O24" s="178">
        <f>'ZwischenErgebnisse Infra'!O110</f>
        <v>0</v>
      </c>
      <c r="P24" s="178">
        <f>'ZwischenErgebnisse Infra'!P110</f>
        <v>0</v>
      </c>
      <c r="Q24" s="178">
        <f>'ZwischenErgebnisse Infra'!Q110</f>
        <v>0</v>
      </c>
      <c r="R24" s="178">
        <f>'ZwischenErgebnisse Infra'!R110</f>
        <v>0</v>
      </c>
      <c r="S24" s="178">
        <f>'ZwischenErgebnisse Infra'!S110</f>
        <v>0</v>
      </c>
      <c r="T24" s="178">
        <f>'ZwischenErgebnisse Infra'!T110</f>
        <v>0</v>
      </c>
      <c r="U24" s="178">
        <f>'ZwischenErgebnisse Infra'!U110</f>
        <v>0</v>
      </c>
      <c r="V24" s="178">
        <f>'ZwischenErgebnisse Infra'!V110</f>
        <v>0</v>
      </c>
      <c r="W24" s="178">
        <f>'ZwischenErgebnisse Infra'!W110</f>
        <v>0</v>
      </c>
      <c r="X24" s="178">
        <f>'ZwischenErgebnisse Infra'!X110</f>
        <v>0</v>
      </c>
      <c r="Y24" s="178">
        <f>'ZwischenErgebnisse Infra'!Y110</f>
        <v>0</v>
      </c>
      <c r="Z24" s="178">
        <f>'ZwischenErgebnisse Infra'!Z110</f>
        <v>0</v>
      </c>
      <c r="AA24" s="178">
        <f>'ZwischenErgebnisse Infra'!AA110</f>
        <v>0</v>
      </c>
      <c r="AB24" s="178">
        <f>'ZwischenErgebnisse Infra'!AB110</f>
        <v>0</v>
      </c>
      <c r="AC24" s="178">
        <f>'ZwischenErgebnisse Infra'!AC110</f>
        <v>0</v>
      </c>
      <c r="AD24" s="178">
        <f>'ZwischenErgebnisse Infra'!AD110</f>
        <v>0</v>
      </c>
    </row>
    <row r="25" spans="3:36" ht="13" x14ac:dyDescent="0.3">
      <c r="D25" s="1" t="s">
        <v>387</v>
      </c>
      <c r="F25" s="178">
        <f>SUM($F$24:F24)</f>
        <v>0</v>
      </c>
      <c r="G25" s="178">
        <f>SUM($F$24:G24)</f>
        <v>0</v>
      </c>
      <c r="H25" s="178">
        <f>SUM($F$24:H24)</f>
        <v>0</v>
      </c>
      <c r="I25" s="178">
        <f>SUM($F$24:I24)</f>
        <v>0</v>
      </c>
      <c r="J25" s="178">
        <f>SUM($F$24:J24)</f>
        <v>0</v>
      </c>
      <c r="K25" s="178">
        <f>SUM($F$24:K24)</f>
        <v>0</v>
      </c>
      <c r="L25" s="178">
        <f>SUM($F$24:L24)</f>
        <v>0</v>
      </c>
      <c r="M25" s="178">
        <f>SUM($F$24:M24)</f>
        <v>0</v>
      </c>
      <c r="N25" s="178">
        <f>SUM($F$24:N24)</f>
        <v>0</v>
      </c>
      <c r="O25" s="178">
        <f>SUM($F$24:O24)</f>
        <v>0</v>
      </c>
      <c r="P25" s="178">
        <f>SUM($F$24:P24)</f>
        <v>0</v>
      </c>
      <c r="Q25" s="178">
        <f>SUM($F$24:Q24)</f>
        <v>0</v>
      </c>
      <c r="R25" s="178">
        <f>SUM($F$24:R24)</f>
        <v>0</v>
      </c>
      <c r="S25" s="178">
        <f>SUM($F$24:S24)</f>
        <v>0</v>
      </c>
      <c r="T25" s="178">
        <f>SUM($F$24:T24)</f>
        <v>0</v>
      </c>
      <c r="U25" s="178">
        <f>SUM($F$24:U24)</f>
        <v>0</v>
      </c>
      <c r="V25" s="178">
        <f>SUM($F$24:V24)</f>
        <v>0</v>
      </c>
      <c r="W25" s="178">
        <f>SUM($F$24:W24)</f>
        <v>0</v>
      </c>
      <c r="X25" s="178">
        <f>SUM($F$24:X24)</f>
        <v>0</v>
      </c>
      <c r="Y25" s="178">
        <f>SUM($F$24:Y24)</f>
        <v>0</v>
      </c>
      <c r="Z25" s="178">
        <f>SUM($F$24:Z24)</f>
        <v>0</v>
      </c>
      <c r="AA25" s="178">
        <f>SUM($F$24:AA24)</f>
        <v>0</v>
      </c>
      <c r="AB25" s="178">
        <f>SUM($F$24:AB24)</f>
        <v>0</v>
      </c>
      <c r="AC25" s="178">
        <f>SUM($F$24:AC24)</f>
        <v>0</v>
      </c>
      <c r="AD25" s="178">
        <f>SUM($F$24:AD24)</f>
        <v>0</v>
      </c>
      <c r="AE25" s="177">
        <f>SUM($F$24:AE24)</f>
        <v>0</v>
      </c>
      <c r="AF25" s="177">
        <f>SUM($F$24:AF24)</f>
        <v>0</v>
      </c>
      <c r="AG25" s="177">
        <f>SUM($F$24:AG24)</f>
        <v>0</v>
      </c>
      <c r="AH25" s="177">
        <f>SUM($F$24:AH24)</f>
        <v>0</v>
      </c>
      <c r="AI25" s="177">
        <f>SUM($F$24:AI24)</f>
        <v>0</v>
      </c>
      <c r="AJ25" s="177">
        <f>SUM($F$24:AJ24)</f>
        <v>0</v>
      </c>
    </row>
    <row r="26" spans="3:36" ht="13" x14ac:dyDescent="0.3">
      <c r="C26" s="80" t="s">
        <v>377</v>
      </c>
      <c r="E26" s="18"/>
      <c r="H26" s="90"/>
      <c r="I26" s="18"/>
      <c r="J26" s="18"/>
      <c r="K26" s="18"/>
      <c r="L26" s="18"/>
      <c r="M26" s="18"/>
    </row>
    <row r="27" spans="3:36" ht="13" x14ac:dyDescent="0.3">
      <c r="C27" s="80" t="s">
        <v>378</v>
      </c>
      <c r="E27" s="18"/>
      <c r="F27" s="175">
        <f>'ZwischenErgebnisse Infra'!F112</f>
        <v>0</v>
      </c>
      <c r="G27" s="175">
        <f>'ZwischenErgebnisse Infra'!G112</f>
        <v>0</v>
      </c>
      <c r="H27" s="175">
        <f>'ZwischenErgebnisse Infra'!H112</f>
        <v>0</v>
      </c>
      <c r="I27" s="175">
        <f>'ZwischenErgebnisse Infra'!I112</f>
        <v>0</v>
      </c>
      <c r="J27" s="175">
        <f>'ZwischenErgebnisse Infra'!J112</f>
        <v>0</v>
      </c>
      <c r="K27" s="175">
        <f>'ZwischenErgebnisse Infra'!K112</f>
        <v>0</v>
      </c>
      <c r="L27" s="175">
        <f>'ZwischenErgebnisse Infra'!L112</f>
        <v>0</v>
      </c>
      <c r="M27" s="175">
        <f>'ZwischenErgebnisse Infra'!M112</f>
        <v>0</v>
      </c>
      <c r="N27" s="175">
        <f>'ZwischenErgebnisse Infra'!N112</f>
        <v>0</v>
      </c>
      <c r="O27" s="175">
        <f>'ZwischenErgebnisse Infra'!O112</f>
        <v>0</v>
      </c>
      <c r="P27" s="175">
        <f>'ZwischenErgebnisse Infra'!P112</f>
        <v>0</v>
      </c>
      <c r="Q27" s="175">
        <f>'ZwischenErgebnisse Infra'!Q112</f>
        <v>0</v>
      </c>
      <c r="R27" s="175">
        <f>'ZwischenErgebnisse Infra'!R112</f>
        <v>0</v>
      </c>
      <c r="S27" s="175">
        <f>'ZwischenErgebnisse Infra'!S112</f>
        <v>0</v>
      </c>
      <c r="T27" s="175">
        <f>'ZwischenErgebnisse Infra'!T112</f>
        <v>0</v>
      </c>
      <c r="U27" s="175">
        <f>'ZwischenErgebnisse Infra'!U112</f>
        <v>0</v>
      </c>
      <c r="V27" s="175">
        <f>'ZwischenErgebnisse Infra'!V112</f>
        <v>0</v>
      </c>
      <c r="W27" s="175">
        <f>'ZwischenErgebnisse Infra'!W112</f>
        <v>0</v>
      </c>
      <c r="X27" s="175">
        <f>'ZwischenErgebnisse Infra'!X112</f>
        <v>0</v>
      </c>
      <c r="Y27" s="175">
        <f>'ZwischenErgebnisse Infra'!Y112</f>
        <v>0</v>
      </c>
      <c r="Z27" s="175">
        <f>'ZwischenErgebnisse Infra'!Z112</f>
        <v>0</v>
      </c>
      <c r="AA27" s="175">
        <f>'ZwischenErgebnisse Infra'!AA112</f>
        <v>0</v>
      </c>
      <c r="AB27" s="175">
        <f>'ZwischenErgebnisse Infra'!AB112</f>
        <v>0</v>
      </c>
      <c r="AC27" s="175">
        <f>'ZwischenErgebnisse Infra'!AC112</f>
        <v>0</v>
      </c>
      <c r="AD27" s="175">
        <f>'ZwischenErgebnisse Infra'!AD112</f>
        <v>0</v>
      </c>
    </row>
    <row r="28" spans="3:36" ht="13" x14ac:dyDescent="0.3">
      <c r="D28" s="1" t="s">
        <v>374</v>
      </c>
      <c r="F28" s="175">
        <f>'ZwischenErgebnisse Infra'!F113</f>
        <v>0</v>
      </c>
      <c r="G28" s="175">
        <f>'ZwischenErgebnisse Infra'!G113</f>
        <v>0</v>
      </c>
      <c r="H28" s="175">
        <f>'ZwischenErgebnisse Infra'!H113</f>
        <v>0</v>
      </c>
      <c r="I28" s="175">
        <f>'ZwischenErgebnisse Infra'!I113</f>
        <v>0</v>
      </c>
      <c r="J28" s="175">
        <f>'ZwischenErgebnisse Infra'!J113</f>
        <v>0</v>
      </c>
      <c r="K28" s="175">
        <f>'ZwischenErgebnisse Infra'!K113</f>
        <v>0</v>
      </c>
      <c r="L28" s="175">
        <f>'ZwischenErgebnisse Infra'!L113</f>
        <v>0</v>
      </c>
      <c r="M28" s="175">
        <f>'ZwischenErgebnisse Infra'!M113</f>
        <v>0</v>
      </c>
      <c r="N28" s="175">
        <f>'ZwischenErgebnisse Infra'!N113</f>
        <v>0</v>
      </c>
      <c r="O28" s="175">
        <f>'ZwischenErgebnisse Infra'!O113</f>
        <v>0</v>
      </c>
      <c r="P28" s="175">
        <f>'ZwischenErgebnisse Infra'!P113</f>
        <v>0</v>
      </c>
      <c r="Q28" s="175">
        <f>'ZwischenErgebnisse Infra'!Q113</f>
        <v>0</v>
      </c>
      <c r="R28" s="175">
        <f>'ZwischenErgebnisse Infra'!R113</f>
        <v>0</v>
      </c>
      <c r="S28" s="175">
        <f>'ZwischenErgebnisse Infra'!S113</f>
        <v>0</v>
      </c>
      <c r="T28" s="175">
        <f>'ZwischenErgebnisse Infra'!T113</f>
        <v>0</v>
      </c>
      <c r="U28" s="175">
        <f>'ZwischenErgebnisse Infra'!U113</f>
        <v>0</v>
      </c>
      <c r="V28" s="175">
        <f>'ZwischenErgebnisse Infra'!V113</f>
        <v>0</v>
      </c>
      <c r="W28" s="175">
        <f>'ZwischenErgebnisse Infra'!W113</f>
        <v>0</v>
      </c>
      <c r="X28" s="175">
        <f>'ZwischenErgebnisse Infra'!X113</f>
        <v>0</v>
      </c>
      <c r="Y28" s="175">
        <f>'ZwischenErgebnisse Infra'!Y113</f>
        <v>0</v>
      </c>
      <c r="Z28" s="175">
        <f>'ZwischenErgebnisse Infra'!Z113</f>
        <v>0</v>
      </c>
      <c r="AA28" s="175">
        <f>'ZwischenErgebnisse Infra'!AA113</f>
        <v>0</v>
      </c>
      <c r="AB28" s="175">
        <f>'ZwischenErgebnisse Infra'!AB113</f>
        <v>0</v>
      </c>
      <c r="AC28" s="175">
        <f>'ZwischenErgebnisse Infra'!AC113</f>
        <v>0</v>
      </c>
      <c r="AD28" s="175">
        <f>'ZwischenErgebnisse Infra'!AD113</f>
        <v>0</v>
      </c>
    </row>
    <row r="29" spans="3:36" ht="13" x14ac:dyDescent="0.3">
      <c r="C29" s="18"/>
      <c r="E29" s="18"/>
      <c r="H29" s="90"/>
      <c r="I29" s="18"/>
      <c r="J29" s="18"/>
      <c r="K29" s="18"/>
      <c r="L29" s="18"/>
      <c r="M29" s="18"/>
    </row>
    <row r="30" spans="3:36" x14ac:dyDescent="0.25">
      <c r="C30" s="18"/>
      <c r="E30" s="18"/>
      <c r="H30" s="18"/>
      <c r="I30" s="18"/>
      <c r="J30" s="18"/>
      <c r="K30" s="18"/>
      <c r="L30" s="18"/>
      <c r="M30" s="18"/>
    </row>
    <row r="31" spans="3:36" x14ac:dyDescent="0.25">
      <c r="C31" s="18"/>
      <c r="E31" s="18"/>
    </row>
    <row r="142" spans="16:16" x14ac:dyDescent="0.25">
      <c r="P142" s="3" t="b">
        <v>0</v>
      </c>
    </row>
    <row r="143" spans="16:16" x14ac:dyDescent="0.25">
      <c r="P143" s="3"/>
    </row>
    <row r="144" spans="16:16" x14ac:dyDescent="0.25">
      <c r="P144" s="3"/>
    </row>
  </sheetData>
  <sheetProtection selectLockedCells="1"/>
  <mergeCells count="4">
    <mergeCell ref="C15:E15"/>
    <mergeCell ref="C17:E17"/>
    <mergeCell ref="C19:E21"/>
    <mergeCell ref="E5:K5"/>
  </mergeCells>
  <pageMargins left="0.39370078740157483" right="0.19685039370078741" top="0.98425196850393704" bottom="0.98425196850393704" header="0.51181102362204722" footer="0.51181102362204722"/>
  <pageSetup paperSize="9" scale="65" orientation="landscape" r:id="rId1"/>
  <headerFooter alignWithMargins="0">
    <oddFooter>&amp;L&amp;F&amp;A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0">
    <tabColor rgb="FF92D050"/>
  </sheetPr>
  <dimension ref="A3:IV251"/>
  <sheetViews>
    <sheetView zoomScale="90" zoomScaleNormal="100" zoomScaleSheetLayoutView="55" workbookViewId="0">
      <pane ySplit="7" topLeftCell="A8" activePane="bottomLeft" state="frozen"/>
      <selection activeCell="F33" sqref="F33"/>
      <selection pane="bottomLeft" activeCell="K3" sqref="K3"/>
    </sheetView>
  </sheetViews>
  <sheetFormatPr baseColWidth="10" defaultColWidth="11.453125" defaultRowHeight="12.5" x14ac:dyDescent="0.25"/>
  <cols>
    <col min="1" max="1" width="11.453125" style="1"/>
    <col min="2" max="2" width="2.7265625" style="1" customWidth="1"/>
    <col min="3" max="3" width="4.7265625" style="1" customWidth="1"/>
    <col min="4" max="4" width="5.7265625" style="1" customWidth="1"/>
    <col min="5" max="5" width="11.453125" style="1"/>
    <col min="6" max="6" width="30" style="1" customWidth="1"/>
    <col min="7" max="11" width="15.7265625" style="1" customWidth="1"/>
    <col min="12" max="12" width="3.26953125" style="1" customWidth="1"/>
    <col min="13" max="13" width="2.7265625" style="1" customWidth="1"/>
    <col min="14" max="31" width="15.7265625" style="1" customWidth="1"/>
    <col min="32" max="36" width="15.7265625" style="1" hidden="1" customWidth="1"/>
    <col min="37" max="37" width="0" style="1" hidden="1" customWidth="1"/>
    <col min="38" max="255" width="11.453125" style="1"/>
    <col min="256" max="16384" width="11.453125" style="4"/>
  </cols>
  <sheetData>
    <row r="3" spans="1:256" x14ac:dyDescent="0.25">
      <c r="K3" s="1" t="str">
        <f>'Input Kosten Infra'!K3</f>
        <v>Infrastruktur</v>
      </c>
    </row>
    <row r="4" spans="1:256" ht="22.5" x14ac:dyDescent="0.45">
      <c r="F4" s="2" t="s">
        <v>118</v>
      </c>
    </row>
    <row r="5" spans="1:256" x14ac:dyDescent="0.25">
      <c r="F5" s="393">
        <f>Projektbezeichnung</f>
        <v>0</v>
      </c>
      <c r="G5" s="393"/>
      <c r="H5" s="393"/>
      <c r="I5" s="393"/>
      <c r="J5" s="393"/>
      <c r="K5" s="393"/>
      <c r="L5" s="393"/>
    </row>
    <row r="6" spans="1:256" s="1" customFormat="1" ht="13" x14ac:dyDescent="0.3">
      <c r="A6" s="69"/>
      <c r="B6" s="3"/>
      <c r="D6" s="8" t="s">
        <v>462</v>
      </c>
      <c r="IV6" s="4"/>
    </row>
    <row r="7" spans="1:256" s="1" customFormat="1" ht="13" x14ac:dyDescent="0.3">
      <c r="G7" s="166">
        <f>'End_Ergebnisse Infrastruktur'!F8</f>
        <v>2025</v>
      </c>
      <c r="H7" s="166">
        <f>'End_Ergebnisse Infrastruktur'!L8</f>
        <v>2031</v>
      </c>
      <c r="I7" s="166">
        <f>'End_Ergebnisse Infrastruktur'!R8</f>
        <v>2037</v>
      </c>
      <c r="J7" s="166">
        <f>'End_Ergebnisse Infrastruktur'!X8</f>
        <v>2043</v>
      </c>
      <c r="K7" s="166">
        <f>'End_Ergebnisse Infrastruktur'!AD8</f>
        <v>2049</v>
      </c>
      <c r="IV7" s="4"/>
    </row>
    <row r="8" spans="1:256" s="1" customFormat="1" ht="13" x14ac:dyDescent="0.3">
      <c r="A8" s="3"/>
      <c r="G8" s="174"/>
      <c r="H8" s="174"/>
      <c r="I8" s="174"/>
      <c r="J8" s="174"/>
      <c r="K8" s="174"/>
      <c r="IV8" s="4"/>
    </row>
    <row r="9" spans="1:256" s="1" customFormat="1" ht="13.5" thickBot="1" x14ac:dyDescent="0.35">
      <c r="D9" s="5" t="s">
        <v>124</v>
      </c>
      <c r="E9" s="6"/>
      <c r="F9" s="6"/>
      <c r="G9" s="6"/>
      <c r="H9" s="6"/>
      <c r="I9" s="6"/>
      <c r="J9" s="6"/>
      <c r="K9" s="6"/>
      <c r="IV9" s="4"/>
    </row>
    <row r="10" spans="1:256" s="1" customFormat="1" ht="5.15" customHeight="1" x14ac:dyDescent="0.25">
      <c r="IV10" s="4"/>
    </row>
    <row r="11" spans="1:256" s="1" customFormat="1" ht="12.75" customHeight="1" x14ac:dyDescent="0.3">
      <c r="D11" s="1" t="s">
        <v>390</v>
      </c>
      <c r="G11" s="175">
        <f>'Input Kosten Infra'!D12</f>
        <v>0</v>
      </c>
      <c r="H11" s="175">
        <f>'Input Kosten Infra'!D18</f>
        <v>0</v>
      </c>
      <c r="I11" s="175">
        <f>'Input Kosten Infra'!D24</f>
        <v>0</v>
      </c>
      <c r="J11" s="175">
        <f>'Input Kosten Infra'!D30</f>
        <v>0</v>
      </c>
      <c r="K11" s="175">
        <f>'Input Kosten Infra'!D36</f>
        <v>0</v>
      </c>
      <c r="IV11" s="4"/>
    </row>
    <row r="12" spans="1:256" s="1" customFormat="1" ht="5.15" customHeight="1" x14ac:dyDescent="0.25">
      <c r="IV12" s="4"/>
    </row>
    <row r="13" spans="1:256" s="1" customFormat="1" ht="12.75" customHeight="1" x14ac:dyDescent="0.3">
      <c r="D13" s="1" t="s">
        <v>463</v>
      </c>
      <c r="G13" s="175">
        <f>'Input Bauinvest Infra'!D11</f>
        <v>0</v>
      </c>
      <c r="H13" s="175">
        <f>'Input Bauinvest Infra'!D25</f>
        <v>0</v>
      </c>
      <c r="I13" s="175">
        <f>'Input Bauinvest Infra'!D31</f>
        <v>0</v>
      </c>
      <c r="J13" s="175">
        <f>'Input Bauinvest Infra'!D37</f>
        <v>0</v>
      </c>
      <c r="K13" s="175">
        <f>'Input Bauinvest Infra'!E35</f>
        <v>0</v>
      </c>
      <c r="IV13" s="4"/>
    </row>
    <row r="14" spans="1:256" s="1" customFormat="1" ht="5.15" customHeight="1" x14ac:dyDescent="0.25">
      <c r="IV14" s="4"/>
    </row>
    <row r="15" spans="1:256" s="1" customFormat="1" ht="12.75" hidden="1" customHeight="1" x14ac:dyDescent="0.25"/>
    <row r="16" spans="1:256" s="1" customFormat="1" ht="13" x14ac:dyDescent="0.3">
      <c r="G16" s="174"/>
      <c r="H16" s="174"/>
      <c r="I16" s="174"/>
      <c r="J16" s="174"/>
      <c r="K16" s="174"/>
      <c r="IV16" s="4"/>
    </row>
    <row r="17" spans="8:256" s="1" customFormat="1" ht="13" hidden="1" x14ac:dyDescent="0.3">
      <c r="H17" s="174"/>
      <c r="I17" s="174"/>
      <c r="J17" s="174"/>
      <c r="K17" s="174"/>
      <c r="IV17" s="4"/>
    </row>
    <row r="18" spans="8:256" s="1" customFormat="1" ht="13.5" hidden="1" customHeight="1" x14ac:dyDescent="0.25"/>
    <row r="19" spans="8:256" s="1" customFormat="1" ht="5.15" hidden="1" customHeight="1" x14ac:dyDescent="0.25"/>
    <row r="20" spans="8:256" s="1" customFormat="1" hidden="1" x14ac:dyDescent="0.25"/>
    <row r="21" spans="8:256" s="1" customFormat="1" ht="5.15" hidden="1" customHeight="1" x14ac:dyDescent="0.25"/>
    <row r="22" spans="8:256" s="1" customFormat="1" hidden="1" x14ac:dyDescent="0.25"/>
    <row r="23" spans="8:256" s="1" customFormat="1" ht="5.15" hidden="1" customHeight="1" x14ac:dyDescent="0.25"/>
    <row r="24" spans="8:256" s="1" customFormat="1" hidden="1" x14ac:dyDescent="0.25"/>
    <row r="25" spans="8:256" s="1" customFormat="1" ht="5.15" hidden="1" customHeight="1" x14ac:dyDescent="0.25"/>
    <row r="26" spans="8:256" s="1" customFormat="1" hidden="1" x14ac:dyDescent="0.25"/>
    <row r="27" spans="8:256" s="1" customFormat="1" ht="5.15" hidden="1" customHeight="1" x14ac:dyDescent="0.25"/>
    <row r="28" spans="8:256" s="1" customFormat="1" hidden="1" x14ac:dyDescent="0.25"/>
    <row r="29" spans="8:256" s="1" customFormat="1" ht="5.15" hidden="1" customHeight="1" x14ac:dyDescent="0.25"/>
    <row r="30" spans="8:256" s="1" customFormat="1" hidden="1" x14ac:dyDescent="0.25"/>
    <row r="31" spans="8:256" s="1" customFormat="1" ht="5.15" hidden="1" customHeight="1" x14ac:dyDescent="0.25"/>
    <row r="32" spans="8:256" s="1" customFormat="1" hidden="1" x14ac:dyDescent="0.25"/>
    <row r="33" spans="1:256" s="1" customFormat="1" hidden="1" x14ac:dyDescent="0.25"/>
    <row r="34" spans="1:256" s="1" customFormat="1" ht="13" x14ac:dyDescent="0.3">
      <c r="G34" s="174"/>
      <c r="H34" s="174"/>
      <c r="I34" s="174"/>
      <c r="J34" s="174"/>
      <c r="K34" s="174"/>
      <c r="IV34" s="4"/>
    </row>
    <row r="35" spans="1:256" s="1" customFormat="1" ht="13.5" thickBot="1" x14ac:dyDescent="0.35">
      <c r="D35" s="5" t="s">
        <v>395</v>
      </c>
      <c r="E35" s="6"/>
      <c r="F35" s="6"/>
      <c r="G35" s="6"/>
      <c r="H35" s="6"/>
      <c r="I35" s="6"/>
      <c r="J35" s="6"/>
      <c r="K35" s="6"/>
      <c r="IV35" s="4"/>
    </row>
    <row r="36" spans="1:256" s="1" customFormat="1" ht="5.15" customHeight="1" x14ac:dyDescent="0.3">
      <c r="G36" s="174"/>
      <c r="H36" s="174"/>
      <c r="I36" s="174"/>
      <c r="J36" s="174"/>
      <c r="K36" s="174"/>
      <c r="IV36" s="4"/>
    </row>
    <row r="37" spans="1:256" s="1" customFormat="1" ht="12.75" customHeight="1" x14ac:dyDescent="0.3">
      <c r="D37" s="369" t="s">
        <v>458</v>
      </c>
      <c r="E37" s="369"/>
      <c r="F37" s="369"/>
      <c r="G37" s="174"/>
      <c r="IV37" s="4"/>
    </row>
    <row r="38" spans="1:256" s="1" customFormat="1" ht="13" x14ac:dyDescent="0.3">
      <c r="A38" s="3"/>
      <c r="B38" s="3"/>
      <c r="D38" s="369"/>
      <c r="E38" s="369"/>
      <c r="F38" s="369"/>
      <c r="G38" s="168">
        <f>'ZwischenErgebnisse Infra'!F83</f>
        <v>0</v>
      </c>
      <c r="H38" s="168">
        <f>'ZwischenErgebnisse Infra'!L83</f>
        <v>0</v>
      </c>
      <c r="I38" s="168">
        <f>'ZwischenErgebnisse Infra'!R83</f>
        <v>0</v>
      </c>
      <c r="J38" s="168">
        <f>'ZwischenErgebnisse Infra'!X83</f>
        <v>0</v>
      </c>
      <c r="K38" s="168">
        <f>'ZwischenErgebnisse Infra'!AD83</f>
        <v>0</v>
      </c>
      <c r="IV38" s="4"/>
    </row>
    <row r="39" spans="1:256" s="1" customFormat="1" ht="5.15" customHeight="1" x14ac:dyDescent="0.3">
      <c r="D39" s="7"/>
      <c r="E39" s="7"/>
      <c r="F39" s="7"/>
      <c r="G39" s="174"/>
      <c r="H39" s="174"/>
      <c r="I39" s="174"/>
      <c r="J39" s="174"/>
      <c r="K39" s="174"/>
      <c r="IV39" s="4"/>
    </row>
    <row r="40" spans="1:256" s="1" customFormat="1" hidden="1" x14ac:dyDescent="0.25"/>
    <row r="41" spans="1:256" s="1" customFormat="1" hidden="1" x14ac:dyDescent="0.25"/>
    <row r="42" spans="1:256" s="1" customFormat="1" ht="5.15" hidden="1" customHeight="1" x14ac:dyDescent="0.25"/>
    <row r="43" spans="1:256" s="1" customFormat="1" hidden="1" x14ac:dyDescent="0.25"/>
    <row r="44" spans="1:256" s="1" customFormat="1" ht="12.75" hidden="1" customHeight="1" x14ac:dyDescent="0.25"/>
    <row r="45" spans="1:256" s="1" customFormat="1" ht="5.15" hidden="1" customHeight="1" x14ac:dyDescent="0.25"/>
    <row r="46" spans="1:256" s="1" customFormat="1" hidden="1" x14ac:dyDescent="0.25"/>
    <row r="47" spans="1:256" s="1" customFormat="1" hidden="1" x14ac:dyDescent="0.25"/>
    <row r="48" spans="1:256" s="1" customFormat="1" ht="5.15" hidden="1" customHeight="1" x14ac:dyDescent="0.25"/>
    <row r="49" spans="1:47" hidden="1" x14ac:dyDescent="0.25"/>
    <row r="50" spans="1:47" hidden="1" x14ac:dyDescent="0.25"/>
    <row r="51" spans="1:47" hidden="1" x14ac:dyDescent="0.25"/>
    <row r="52" spans="1:47" hidden="1" x14ac:dyDescent="0.25"/>
    <row r="53" spans="1:47" hidden="1" x14ac:dyDescent="0.25"/>
    <row r="54" spans="1:47" hidden="1" x14ac:dyDescent="0.25"/>
    <row r="55" spans="1:47" ht="5.15" hidden="1" customHeight="1" x14ac:dyDescent="0.25"/>
    <row r="56" spans="1:47" ht="12.75" hidden="1" customHeight="1" x14ac:dyDescent="0.25"/>
    <row r="57" spans="1:47" ht="12.75" hidden="1" customHeight="1" x14ac:dyDescent="0.25">
      <c r="A57" s="1" t="s">
        <v>276</v>
      </c>
    </row>
    <row r="58" spans="1:47" ht="12.75" hidden="1" customHeight="1" x14ac:dyDescent="0.25">
      <c r="A58" s="1" t="s">
        <v>276</v>
      </c>
      <c r="C58" s="1" t="s">
        <v>276</v>
      </c>
      <c r="R58" s="1" t="s">
        <v>369</v>
      </c>
    </row>
    <row r="59" spans="1:47" ht="12.75" hidden="1" customHeight="1" x14ac:dyDescent="0.25">
      <c r="A59" s="1" t="s">
        <v>276</v>
      </c>
      <c r="C59" s="1" t="s">
        <v>276</v>
      </c>
      <c r="L59" s="1">
        <v>26</v>
      </c>
      <c r="M59" s="1">
        <v>27</v>
      </c>
      <c r="N59" s="1">
        <v>28</v>
      </c>
      <c r="O59" s="1">
        <v>29</v>
      </c>
      <c r="P59" s="1">
        <v>30</v>
      </c>
      <c r="R59" s="1">
        <v>1</v>
      </c>
      <c r="S59" s="1">
        <v>2</v>
      </c>
      <c r="T59" s="1">
        <v>3</v>
      </c>
      <c r="U59" s="1">
        <v>4</v>
      </c>
      <c r="V59" s="1">
        <v>5</v>
      </c>
      <c r="W59" s="1">
        <v>6</v>
      </c>
      <c r="X59" s="1">
        <v>7</v>
      </c>
      <c r="Y59" s="1">
        <v>8</v>
      </c>
      <c r="Z59" s="1">
        <v>9</v>
      </c>
      <c r="AA59" s="1">
        <v>10</v>
      </c>
      <c r="AB59" s="1">
        <v>11</v>
      </c>
      <c r="AC59" s="1">
        <v>12</v>
      </c>
      <c r="AD59" s="1">
        <v>13</v>
      </c>
      <c r="AE59" s="1">
        <v>14</v>
      </c>
      <c r="AF59" s="1">
        <v>15</v>
      </c>
      <c r="AG59" s="1">
        <v>16</v>
      </c>
      <c r="AH59" s="1">
        <v>17</v>
      </c>
      <c r="AI59" s="1">
        <v>18</v>
      </c>
      <c r="AJ59" s="1">
        <v>19</v>
      </c>
      <c r="AK59" s="1">
        <v>20</v>
      </c>
      <c r="AL59" s="1">
        <v>21</v>
      </c>
      <c r="AM59" s="1">
        <v>22</v>
      </c>
      <c r="AN59" s="1">
        <v>23</v>
      </c>
      <c r="AO59" s="1">
        <v>24</v>
      </c>
      <c r="AP59" s="1">
        <v>25</v>
      </c>
      <c r="AQ59" s="1">
        <v>26</v>
      </c>
      <c r="AR59" s="1">
        <v>27</v>
      </c>
      <c r="AS59" s="1">
        <v>28</v>
      </c>
      <c r="AT59" s="1">
        <v>29</v>
      </c>
      <c r="AU59" s="1">
        <v>30</v>
      </c>
    </row>
    <row r="60" spans="1:47" ht="12.75" hidden="1" customHeight="1" x14ac:dyDescent="0.25">
      <c r="A60" s="1" t="s">
        <v>276</v>
      </c>
      <c r="C60" s="1" t="s">
        <v>276</v>
      </c>
      <c r="L60" s="1">
        <f>SUM($G$60:G60)</f>
        <v>0</v>
      </c>
      <c r="M60" s="1">
        <f>SUM($G$60:G60)</f>
        <v>0</v>
      </c>
      <c r="N60" s="1">
        <f>SUM($G$60:G60)</f>
        <v>0</v>
      </c>
      <c r="O60" s="1">
        <f>SUM($G$60:G60)</f>
        <v>0</v>
      </c>
      <c r="P60" s="1">
        <f>SUM($G$60:G60)</f>
        <v>0</v>
      </c>
      <c r="R60" s="1" t="e">
        <f>#REF!</f>
        <v>#REF!</v>
      </c>
      <c r="S60" s="1" t="e">
        <f>#REF!</f>
        <v>#REF!</v>
      </c>
      <c r="T60" s="1" t="e">
        <f>#REF!</f>
        <v>#REF!</v>
      </c>
      <c r="U60" s="1" t="e">
        <f>#REF!</f>
        <v>#REF!</v>
      </c>
      <c r="V60" s="1" t="e">
        <f>#REF!</f>
        <v>#REF!</v>
      </c>
      <c r="W60" s="1" t="e">
        <f>#REF!</f>
        <v>#REF!</v>
      </c>
      <c r="X60" s="1" t="e">
        <f>#REF!</f>
        <v>#REF!</v>
      </c>
      <c r="Y60" s="1" t="e">
        <f>#REF!</f>
        <v>#REF!</v>
      </c>
      <c r="Z60" s="1" t="e">
        <f>#REF!</f>
        <v>#REF!</v>
      </c>
      <c r="AA60" s="1" t="e">
        <f>#REF!</f>
        <v>#REF!</v>
      </c>
      <c r="AB60" s="1" t="e">
        <f>SUM(#REF!)</f>
        <v>#REF!</v>
      </c>
      <c r="AC60" s="1" t="e">
        <f>#REF!</f>
        <v>#REF!</v>
      </c>
      <c r="AD60" s="1" t="e">
        <f>#REF!</f>
        <v>#REF!</v>
      </c>
      <c r="AE60" s="1" t="e">
        <f>#REF!</f>
        <v>#REF!</v>
      </c>
      <c r="AF60" s="1" t="e">
        <f>SUM(#REF!)</f>
        <v>#REF!</v>
      </c>
      <c r="AG60" s="1" t="e">
        <f>SUM(#REF!)</f>
        <v>#REF!</v>
      </c>
      <c r="AH60" s="1" t="e">
        <f>SUM(#REF!)</f>
        <v>#REF!</v>
      </c>
      <c r="AI60" s="1" t="e">
        <f>SUM(#REF!)</f>
        <v>#REF!</v>
      </c>
      <c r="AJ60" s="1" t="e">
        <f>SUM(#REF!)</f>
        <v>#REF!</v>
      </c>
      <c r="AK60" s="1" t="e">
        <f>SUM(#REF!)</f>
        <v>#REF!</v>
      </c>
      <c r="AL60" s="1" t="e">
        <f>SUM(#REF!)</f>
        <v>#REF!</v>
      </c>
      <c r="AM60" s="1" t="e">
        <f>SUM(#REF!)</f>
        <v>#REF!</v>
      </c>
      <c r="AN60" s="1" t="e">
        <f>SUM(#REF!)</f>
        <v>#REF!</v>
      </c>
      <c r="AO60" s="1" t="e">
        <f>SUM(#REF!)</f>
        <v>#REF!</v>
      </c>
      <c r="AP60" s="1" t="e">
        <f>SUM(#REF!)</f>
        <v>#REF!</v>
      </c>
      <c r="AQ60" s="1" t="e">
        <f>SUM(#REF!)</f>
        <v>#REF!</v>
      </c>
      <c r="AR60" s="1" t="e">
        <f>SUM(#REF!)</f>
        <v>#REF!</v>
      </c>
      <c r="AS60" s="1" t="e">
        <f>SUM(#REF!)</f>
        <v>#REF!</v>
      </c>
      <c r="AT60" s="1" t="e">
        <f>SUM(#REF!)</f>
        <v>#REF!</v>
      </c>
      <c r="AU60" s="1" t="e">
        <f>SUM(#REF!)</f>
        <v>#REF!</v>
      </c>
    </row>
    <row r="61" spans="1:47" ht="12.75" hidden="1" customHeight="1" x14ac:dyDescent="0.25">
      <c r="A61" s="1" t="s">
        <v>276</v>
      </c>
      <c r="C61" s="1" t="s">
        <v>276</v>
      </c>
      <c r="L61" s="1">
        <f>SUM($G$60:G61)</f>
        <v>0</v>
      </c>
      <c r="M61" s="1">
        <f>SUM($G$60:G61)</f>
        <v>0</v>
      </c>
      <c r="N61" s="1">
        <f>SUM($G$60:G61)</f>
        <v>0</v>
      </c>
      <c r="O61" s="1">
        <f>SUM($G$60:G61)</f>
        <v>0</v>
      </c>
      <c r="P61" s="1">
        <f>SUM($G$60:G61)</f>
        <v>0</v>
      </c>
      <c r="R61" s="1" t="e">
        <f>#REF!</f>
        <v>#REF!</v>
      </c>
      <c r="S61" s="1" t="e">
        <f>SUM(#REF!)</f>
        <v>#REF!</v>
      </c>
      <c r="T61" s="1" t="e">
        <f>SUM(#REF!)</f>
        <v>#REF!</v>
      </c>
      <c r="U61" s="1" t="e">
        <f>SUM(#REF!)</f>
        <v>#REF!</v>
      </c>
      <c r="V61" s="1" t="e">
        <f>SUM(#REF!)</f>
        <v>#REF!</v>
      </c>
      <c r="W61" s="1" t="e">
        <f>SUM(#REF!)</f>
        <v>#REF!</v>
      </c>
      <c r="X61" s="1" t="e">
        <f>SUM(#REF!)</f>
        <v>#REF!</v>
      </c>
      <c r="Y61" s="1" t="e">
        <f>SUM(#REF!)</f>
        <v>#REF!</v>
      </c>
      <c r="Z61" s="1" t="e">
        <f>SUM(#REF!)</f>
        <v>#REF!</v>
      </c>
      <c r="AA61" s="1" t="e">
        <f>SUM(#REF!)</f>
        <v>#REF!</v>
      </c>
      <c r="AB61" s="1" t="e">
        <f>SUM(#REF!)</f>
        <v>#REF!</v>
      </c>
      <c r="AC61" s="1" t="e">
        <f>SUM(#REF!)</f>
        <v>#REF!</v>
      </c>
      <c r="AD61" s="1" t="e">
        <f>SUM(#REF!)</f>
        <v>#REF!</v>
      </c>
      <c r="AE61" s="1" t="e">
        <f>SUM(#REF!)</f>
        <v>#REF!</v>
      </c>
      <c r="AF61" s="1" t="e">
        <f>SUM(#REF!)</f>
        <v>#REF!</v>
      </c>
      <c r="AG61" s="1" t="e">
        <f>SUM(#REF!)</f>
        <v>#REF!</v>
      </c>
      <c r="AH61" s="1" t="e">
        <f>SUM(#REF!)</f>
        <v>#REF!</v>
      </c>
      <c r="AI61" s="1" t="e">
        <f>SUM(#REF!)</f>
        <v>#REF!</v>
      </c>
      <c r="AJ61" s="1" t="e">
        <f>SUM(#REF!)</f>
        <v>#REF!</v>
      </c>
      <c r="AK61" s="1" t="e">
        <f>SUM(#REF!)</f>
        <v>#REF!</v>
      </c>
      <c r="AL61" s="1" t="e">
        <f>SUM(#REF!)</f>
        <v>#REF!</v>
      </c>
      <c r="AM61" s="1" t="e">
        <f>SUM(#REF!)</f>
        <v>#REF!</v>
      </c>
      <c r="AN61" s="1" t="e">
        <f>SUM(#REF!)</f>
        <v>#REF!</v>
      </c>
      <c r="AO61" s="1" t="e">
        <f>SUM(#REF!)</f>
        <v>#REF!</v>
      </c>
      <c r="AP61" s="1" t="e">
        <f>SUM(#REF!)</f>
        <v>#REF!</v>
      </c>
      <c r="AQ61" s="1" t="e">
        <f>SUM(#REF!)</f>
        <v>#REF!</v>
      </c>
      <c r="AR61" s="1" t="e">
        <f>SUM(#REF!)</f>
        <v>#REF!</v>
      </c>
      <c r="AS61" s="1" t="e">
        <f>SUM(#REF!)</f>
        <v>#REF!</v>
      </c>
      <c r="AT61" s="1" t="e">
        <f>SUM(#REF!)</f>
        <v>#REF!</v>
      </c>
      <c r="AU61" s="1" t="e">
        <f>SUM(#REF!)</f>
        <v>#REF!</v>
      </c>
    </row>
    <row r="62" spans="1:47" ht="12.75" hidden="1" customHeight="1" x14ac:dyDescent="0.25">
      <c r="A62" s="1" t="s">
        <v>276</v>
      </c>
      <c r="C62" s="1" t="s">
        <v>276</v>
      </c>
      <c r="L62" s="1">
        <f>SUM($G$60:G62)</f>
        <v>0</v>
      </c>
      <c r="M62" s="1">
        <f>SUM($G$60:G62)</f>
        <v>0</v>
      </c>
      <c r="N62" s="1">
        <f>SUM($G$60:G62)</f>
        <v>0</v>
      </c>
      <c r="O62" s="1">
        <f>SUM($G$60:G62)</f>
        <v>0</v>
      </c>
      <c r="P62" s="1">
        <f>SUM($G$60:G62)</f>
        <v>0</v>
      </c>
      <c r="R62" s="1" t="e">
        <f>#REF!</f>
        <v>#REF!</v>
      </c>
      <c r="S62" s="1" t="e">
        <f>SUM(#REF!)</f>
        <v>#REF!</v>
      </c>
      <c r="T62" s="1" t="e">
        <f>SUM(#REF!)</f>
        <v>#REF!</v>
      </c>
      <c r="U62" s="1" t="e">
        <f>SUM(#REF!)</f>
        <v>#REF!</v>
      </c>
      <c r="V62" s="1" t="e">
        <f>SUM(#REF!)</f>
        <v>#REF!</v>
      </c>
      <c r="W62" s="1" t="e">
        <f>SUM(#REF!)</f>
        <v>#REF!</v>
      </c>
      <c r="X62" s="1" t="e">
        <f>SUM(#REF!)</f>
        <v>#REF!</v>
      </c>
      <c r="Y62" s="1" t="e">
        <f>SUM(#REF!)</f>
        <v>#REF!</v>
      </c>
      <c r="Z62" s="1" t="e">
        <f>SUM(#REF!)</f>
        <v>#REF!</v>
      </c>
      <c r="AA62" s="1" t="e">
        <f>SUM(#REF!)</f>
        <v>#REF!</v>
      </c>
      <c r="AB62" s="1" t="e">
        <f>SUM(#REF!)</f>
        <v>#REF!</v>
      </c>
      <c r="AC62" s="1" t="e">
        <f>SUM(#REF!)</f>
        <v>#REF!</v>
      </c>
      <c r="AD62" s="1" t="e">
        <f>SUM(#REF!)</f>
        <v>#REF!</v>
      </c>
      <c r="AE62" s="1" t="e">
        <f>SUM(#REF!)</f>
        <v>#REF!</v>
      </c>
      <c r="AF62" s="1" t="e">
        <f>SUM(#REF!)</f>
        <v>#REF!</v>
      </c>
      <c r="AG62" s="1" t="e">
        <f>SUM(#REF!)</f>
        <v>#REF!</v>
      </c>
      <c r="AH62" s="1" t="e">
        <f>SUM(#REF!)</f>
        <v>#REF!</v>
      </c>
      <c r="AI62" s="1" t="e">
        <f>SUM(#REF!)</f>
        <v>#REF!</v>
      </c>
      <c r="AJ62" s="1" t="e">
        <f>SUM(#REF!)</f>
        <v>#REF!</v>
      </c>
      <c r="AK62" s="1" t="e">
        <f>SUM(#REF!)</f>
        <v>#REF!</v>
      </c>
      <c r="AL62" s="1" t="e">
        <f>SUM(#REF!)</f>
        <v>#REF!</v>
      </c>
      <c r="AM62" s="1" t="e">
        <f>SUM(#REF!)</f>
        <v>#REF!</v>
      </c>
      <c r="AN62" s="1" t="e">
        <f>SUM(#REF!)</f>
        <v>#REF!</v>
      </c>
      <c r="AO62" s="1" t="e">
        <f>SUM(#REF!)</f>
        <v>#REF!</v>
      </c>
      <c r="AP62" s="1" t="e">
        <f>SUM(#REF!)</f>
        <v>#REF!</v>
      </c>
      <c r="AQ62" s="1" t="e">
        <f>SUM(#REF!)</f>
        <v>#REF!</v>
      </c>
      <c r="AR62" s="1" t="e">
        <f>SUM(#REF!)</f>
        <v>#REF!</v>
      </c>
      <c r="AS62" s="1" t="e">
        <f>SUM(#REF!)</f>
        <v>#REF!</v>
      </c>
      <c r="AT62" s="1" t="e">
        <f>SUM(#REF!)</f>
        <v>#REF!</v>
      </c>
      <c r="AU62" s="1" t="e">
        <f>SUM(#REF!)</f>
        <v>#REF!</v>
      </c>
    </row>
    <row r="63" spans="1:47" ht="12.75" hidden="1" customHeight="1" x14ac:dyDescent="0.25">
      <c r="A63" s="1" t="s">
        <v>276</v>
      </c>
      <c r="C63" s="1" t="s">
        <v>276</v>
      </c>
      <c r="L63" s="1">
        <f>SUM($G$60:G63)</f>
        <v>0</v>
      </c>
      <c r="M63" s="1">
        <f>SUM($G$60:G63)</f>
        <v>0</v>
      </c>
      <c r="N63" s="1">
        <f>SUM($G$60:G63)</f>
        <v>0</v>
      </c>
      <c r="O63" s="1">
        <f>SUM($G$60:G63)</f>
        <v>0</v>
      </c>
      <c r="P63" s="1">
        <f>SUM($G$60:G63)</f>
        <v>0</v>
      </c>
      <c r="R63" s="1" t="e">
        <f>#REF!</f>
        <v>#REF!</v>
      </c>
      <c r="S63" s="1" t="e">
        <f>SUM(#REF!)</f>
        <v>#REF!</v>
      </c>
      <c r="T63" s="1" t="e">
        <f>SUM(#REF!)</f>
        <v>#REF!</v>
      </c>
      <c r="U63" s="1" t="e">
        <f>SUM(#REF!)</f>
        <v>#REF!</v>
      </c>
      <c r="V63" s="1" t="e">
        <f>SUM(#REF!)</f>
        <v>#REF!</v>
      </c>
      <c r="W63" s="1" t="e">
        <f>SUM(#REF!)</f>
        <v>#REF!</v>
      </c>
      <c r="X63" s="1" t="e">
        <f>SUM(#REF!)</f>
        <v>#REF!</v>
      </c>
      <c r="Y63" s="1" t="e">
        <f>SUM(#REF!)</f>
        <v>#REF!</v>
      </c>
      <c r="Z63" s="1" t="e">
        <f>SUM(#REF!)</f>
        <v>#REF!</v>
      </c>
      <c r="AA63" s="1" t="e">
        <f>SUM(#REF!)</f>
        <v>#REF!</v>
      </c>
      <c r="AB63" s="1" t="e">
        <f>SUM(#REF!)</f>
        <v>#REF!</v>
      </c>
      <c r="AC63" s="1" t="e">
        <f>SUM(#REF!)</f>
        <v>#REF!</v>
      </c>
      <c r="AD63" s="1" t="e">
        <f>SUM(#REF!)</f>
        <v>#REF!</v>
      </c>
      <c r="AE63" s="1" t="e">
        <f>SUM(#REF!)</f>
        <v>#REF!</v>
      </c>
      <c r="AF63" s="1" t="e">
        <f>SUM(#REF!)</f>
        <v>#REF!</v>
      </c>
      <c r="AG63" s="1" t="e">
        <f>SUM(#REF!)</f>
        <v>#REF!</v>
      </c>
      <c r="AH63" s="1" t="e">
        <f>SUM(#REF!)</f>
        <v>#REF!</v>
      </c>
      <c r="AI63" s="1" t="e">
        <f>SUM(#REF!)</f>
        <v>#REF!</v>
      </c>
      <c r="AJ63" s="1" t="e">
        <f>SUM(#REF!)</f>
        <v>#REF!</v>
      </c>
      <c r="AK63" s="1" t="e">
        <f>SUM(#REF!)</f>
        <v>#REF!</v>
      </c>
      <c r="AL63" s="1" t="e">
        <f>SUM(#REF!)</f>
        <v>#REF!</v>
      </c>
      <c r="AM63" s="1" t="e">
        <f>SUM(#REF!)</f>
        <v>#REF!</v>
      </c>
      <c r="AN63" s="1" t="e">
        <f>SUM(#REF!)</f>
        <v>#REF!</v>
      </c>
      <c r="AO63" s="1" t="e">
        <f>SUM(#REF!)</f>
        <v>#REF!</v>
      </c>
      <c r="AP63" s="1" t="e">
        <f>SUM(#REF!)</f>
        <v>#REF!</v>
      </c>
      <c r="AQ63" s="1" t="e">
        <f>SUM(#REF!)</f>
        <v>#REF!</v>
      </c>
      <c r="AR63" s="1" t="e">
        <f>SUM(#REF!)</f>
        <v>#REF!</v>
      </c>
      <c r="AS63" s="1" t="e">
        <f>SUM(#REF!)</f>
        <v>#REF!</v>
      </c>
      <c r="AT63" s="1" t="e">
        <f>SUM(#REF!)</f>
        <v>#REF!</v>
      </c>
      <c r="AU63" s="1" t="e">
        <f>SUM(#REF!)</f>
        <v>#REF!</v>
      </c>
    </row>
    <row r="64" spans="1:47" ht="12.75" hidden="1" customHeight="1" x14ac:dyDescent="0.25">
      <c r="A64" s="1" t="s">
        <v>276</v>
      </c>
      <c r="C64" s="1" t="s">
        <v>276</v>
      </c>
      <c r="L64" s="1">
        <f>SUM($G$60:G64)</f>
        <v>0</v>
      </c>
      <c r="M64" s="1">
        <f>SUM($G$60:G64)</f>
        <v>0</v>
      </c>
      <c r="N64" s="1">
        <f>SUM($G$60:G64)</f>
        <v>0</v>
      </c>
      <c r="O64" s="1">
        <f>SUM($G$60:G64)</f>
        <v>0</v>
      </c>
      <c r="P64" s="1">
        <f>SUM($G$60:G64)</f>
        <v>0</v>
      </c>
      <c r="R64" s="1" t="e">
        <f>#REF!</f>
        <v>#REF!</v>
      </c>
      <c r="S64" s="1" t="e">
        <f>SUM(#REF!)</f>
        <v>#REF!</v>
      </c>
      <c r="T64" s="1" t="e">
        <f>SUM(#REF!)</f>
        <v>#REF!</v>
      </c>
      <c r="U64" s="1" t="e">
        <f>SUM(#REF!)</f>
        <v>#REF!</v>
      </c>
      <c r="V64" s="1" t="e">
        <f>SUM(#REF!)</f>
        <v>#REF!</v>
      </c>
      <c r="W64" s="1" t="e">
        <f>SUM(#REF!)</f>
        <v>#REF!</v>
      </c>
      <c r="X64" s="1" t="e">
        <f>SUM(#REF!)</f>
        <v>#REF!</v>
      </c>
      <c r="Y64" s="1" t="e">
        <f>SUM(#REF!)</f>
        <v>#REF!</v>
      </c>
      <c r="Z64" s="1" t="e">
        <f>SUM(#REF!)</f>
        <v>#REF!</v>
      </c>
      <c r="AA64" s="1" t="e">
        <f>SUM(#REF!)</f>
        <v>#REF!</v>
      </c>
      <c r="AB64" s="1" t="e">
        <f>SUM(#REF!)</f>
        <v>#REF!</v>
      </c>
      <c r="AC64" s="1" t="e">
        <f>SUM(#REF!)</f>
        <v>#REF!</v>
      </c>
      <c r="AD64" s="1" t="e">
        <f>SUM(#REF!)</f>
        <v>#REF!</v>
      </c>
      <c r="AE64" s="1" t="e">
        <f>SUM(#REF!)</f>
        <v>#REF!</v>
      </c>
      <c r="AF64" s="1" t="e">
        <f>SUM(#REF!)</f>
        <v>#REF!</v>
      </c>
      <c r="AG64" s="1" t="e">
        <f>SUM(#REF!)</f>
        <v>#REF!</v>
      </c>
      <c r="AH64" s="1" t="e">
        <f>SUM(#REF!)</f>
        <v>#REF!</v>
      </c>
      <c r="AI64" s="1" t="e">
        <f>SUM(#REF!)</f>
        <v>#REF!</v>
      </c>
      <c r="AJ64" s="1" t="e">
        <f>SUM(#REF!)</f>
        <v>#REF!</v>
      </c>
      <c r="AK64" s="1" t="e">
        <f>SUM(#REF!)</f>
        <v>#REF!</v>
      </c>
      <c r="AL64" s="1" t="e">
        <f>SUM(#REF!)</f>
        <v>#REF!</v>
      </c>
      <c r="AM64" s="1" t="e">
        <f>SUM(#REF!)</f>
        <v>#REF!</v>
      </c>
      <c r="AN64" s="1" t="e">
        <f>SUM(#REF!)</f>
        <v>#REF!</v>
      </c>
      <c r="AO64" s="1" t="e">
        <f>SUM(#REF!)</f>
        <v>#REF!</v>
      </c>
      <c r="AP64" s="1" t="e">
        <f>SUM(#REF!)</f>
        <v>#REF!</v>
      </c>
      <c r="AQ64" s="1" t="e">
        <f>SUM(#REF!)</f>
        <v>#REF!</v>
      </c>
      <c r="AR64" s="1" t="e">
        <f>SUM(#REF!)</f>
        <v>#REF!</v>
      </c>
      <c r="AS64" s="1" t="e">
        <f>SUM(#REF!)</f>
        <v>#REF!</v>
      </c>
      <c r="AT64" s="1" t="e">
        <f>SUM(#REF!)</f>
        <v>#REF!</v>
      </c>
      <c r="AU64" s="1" t="e">
        <f>SUM(#REF!)</f>
        <v>#REF!</v>
      </c>
    </row>
    <row r="65" spans="1:47" ht="12.75" hidden="1" customHeight="1" x14ac:dyDescent="0.25">
      <c r="A65" s="1" t="s">
        <v>276</v>
      </c>
      <c r="C65" s="1" t="s">
        <v>276</v>
      </c>
      <c r="L65" s="1">
        <f>SUM($G$60:G65)</f>
        <v>0</v>
      </c>
      <c r="M65" s="1">
        <f>SUM($G$60:G65)</f>
        <v>0</v>
      </c>
      <c r="N65" s="1">
        <f>SUM($G$60:G65)</f>
        <v>0</v>
      </c>
      <c r="O65" s="1">
        <f>SUM($G$60:G65)</f>
        <v>0</v>
      </c>
      <c r="P65" s="1">
        <f>SUM($G$60:G65)</f>
        <v>0</v>
      </c>
      <c r="R65" s="1" t="e">
        <f>#REF!</f>
        <v>#REF!</v>
      </c>
      <c r="S65" s="1" t="e">
        <f>SUM(#REF!)</f>
        <v>#REF!</v>
      </c>
      <c r="T65" s="1" t="e">
        <f>SUM(#REF!)</f>
        <v>#REF!</v>
      </c>
      <c r="U65" s="1" t="e">
        <f>SUM(#REF!)</f>
        <v>#REF!</v>
      </c>
      <c r="V65" s="1" t="e">
        <f>SUM(#REF!)</f>
        <v>#REF!</v>
      </c>
      <c r="W65" s="1" t="e">
        <f>SUM(#REF!)</f>
        <v>#REF!</v>
      </c>
      <c r="X65" s="1" t="e">
        <f>SUM(#REF!)</f>
        <v>#REF!</v>
      </c>
      <c r="Y65" s="1" t="e">
        <f>SUM(#REF!)</f>
        <v>#REF!</v>
      </c>
      <c r="Z65" s="1" t="e">
        <f>SUM(#REF!)</f>
        <v>#REF!</v>
      </c>
      <c r="AA65" s="1" t="e">
        <f>SUM(#REF!)</f>
        <v>#REF!</v>
      </c>
      <c r="AB65" s="1" t="e">
        <f>SUM(#REF!)</f>
        <v>#REF!</v>
      </c>
      <c r="AC65" s="1" t="e">
        <f>SUM(#REF!)</f>
        <v>#REF!</v>
      </c>
      <c r="AD65" s="1" t="e">
        <f>SUM(#REF!)</f>
        <v>#REF!</v>
      </c>
      <c r="AE65" s="1" t="e">
        <f>SUM(#REF!)</f>
        <v>#REF!</v>
      </c>
      <c r="AF65" s="1" t="e">
        <f>SUM(#REF!)</f>
        <v>#REF!</v>
      </c>
      <c r="AG65" s="1" t="e">
        <f>SUM(#REF!)</f>
        <v>#REF!</v>
      </c>
      <c r="AH65" s="1" t="e">
        <f>SUM(#REF!)</f>
        <v>#REF!</v>
      </c>
      <c r="AI65" s="1" t="e">
        <f>SUM(#REF!)</f>
        <v>#REF!</v>
      </c>
      <c r="AJ65" s="1" t="e">
        <f>SUM(#REF!)</f>
        <v>#REF!</v>
      </c>
      <c r="AK65" s="1" t="e">
        <f>SUM(#REF!)</f>
        <v>#REF!</v>
      </c>
      <c r="AL65" s="1" t="e">
        <f>SUM(#REF!)</f>
        <v>#REF!</v>
      </c>
      <c r="AM65" s="1" t="e">
        <f>SUM(#REF!)</f>
        <v>#REF!</v>
      </c>
      <c r="AN65" s="1" t="e">
        <f>SUM(#REF!)</f>
        <v>#REF!</v>
      </c>
      <c r="AO65" s="1" t="e">
        <f>SUM(#REF!)</f>
        <v>#REF!</v>
      </c>
      <c r="AP65" s="1" t="e">
        <f>SUM(#REF!)</f>
        <v>#REF!</v>
      </c>
      <c r="AQ65" s="1" t="e">
        <f>SUM(#REF!)</f>
        <v>#REF!</v>
      </c>
      <c r="AR65" s="1" t="e">
        <f>SUM(#REF!)</f>
        <v>#REF!</v>
      </c>
      <c r="AS65" s="1" t="e">
        <f>SUM(#REF!)</f>
        <v>#REF!</v>
      </c>
      <c r="AT65" s="1" t="e">
        <f>SUM(#REF!)</f>
        <v>#REF!</v>
      </c>
      <c r="AU65" s="1" t="e">
        <f>SUM(#REF!)</f>
        <v>#REF!</v>
      </c>
    </row>
    <row r="66" spans="1:47" ht="12.75" hidden="1" customHeight="1" x14ac:dyDescent="0.25">
      <c r="A66" s="1" t="s">
        <v>276</v>
      </c>
      <c r="C66" s="1" t="s">
        <v>276</v>
      </c>
      <c r="L66" s="1">
        <f>SUM($G$60:G66)</f>
        <v>0</v>
      </c>
      <c r="M66" s="1">
        <f>SUM($G$60:G66)</f>
        <v>0</v>
      </c>
      <c r="N66" s="1">
        <f>SUM($G$60:G66)</f>
        <v>0</v>
      </c>
      <c r="O66" s="1">
        <f>SUM($G$60:G66)</f>
        <v>0</v>
      </c>
      <c r="P66" s="1">
        <f>SUM($G$60:G66)</f>
        <v>0</v>
      </c>
      <c r="R66" s="1" t="e">
        <f>#REF!</f>
        <v>#REF!</v>
      </c>
      <c r="S66" s="1" t="e">
        <f>SUM(#REF!)</f>
        <v>#REF!</v>
      </c>
      <c r="T66" s="1" t="e">
        <f>SUM(#REF!)</f>
        <v>#REF!</v>
      </c>
      <c r="U66" s="1" t="e">
        <f>SUM(#REF!)</f>
        <v>#REF!</v>
      </c>
      <c r="V66" s="1" t="e">
        <f>SUM(#REF!)</f>
        <v>#REF!</v>
      </c>
      <c r="W66" s="1" t="e">
        <f>SUM(#REF!)</f>
        <v>#REF!</v>
      </c>
      <c r="X66" s="1" t="e">
        <f>SUM(#REF!)</f>
        <v>#REF!</v>
      </c>
      <c r="Y66" s="1" t="e">
        <f>SUM(#REF!)</f>
        <v>#REF!</v>
      </c>
      <c r="Z66" s="1" t="e">
        <f>SUM(#REF!)</f>
        <v>#REF!</v>
      </c>
      <c r="AA66" s="1" t="e">
        <f>SUM(#REF!)</f>
        <v>#REF!</v>
      </c>
      <c r="AB66" s="1" t="e">
        <f>SUM(#REF!)</f>
        <v>#REF!</v>
      </c>
      <c r="AC66" s="1" t="e">
        <f>SUM(#REF!)</f>
        <v>#REF!</v>
      </c>
      <c r="AD66" s="1" t="e">
        <f>SUM(#REF!)</f>
        <v>#REF!</v>
      </c>
      <c r="AE66" s="1" t="e">
        <f>SUM(#REF!)</f>
        <v>#REF!</v>
      </c>
      <c r="AF66" s="1" t="e">
        <f>SUM(#REF!)</f>
        <v>#REF!</v>
      </c>
      <c r="AG66" s="1" t="e">
        <f>SUM(#REF!)</f>
        <v>#REF!</v>
      </c>
      <c r="AH66" s="1" t="e">
        <f>SUM(#REF!)</f>
        <v>#REF!</v>
      </c>
      <c r="AI66" s="1" t="e">
        <f>SUM(#REF!)</f>
        <v>#REF!</v>
      </c>
      <c r="AJ66" s="1" t="e">
        <f>SUM(#REF!)</f>
        <v>#REF!</v>
      </c>
      <c r="AK66" s="1" t="e">
        <f>SUM(#REF!)</f>
        <v>#REF!</v>
      </c>
      <c r="AL66" s="1" t="e">
        <f>SUM(#REF!)</f>
        <v>#REF!</v>
      </c>
      <c r="AM66" s="1" t="e">
        <f>SUM(#REF!)</f>
        <v>#REF!</v>
      </c>
      <c r="AN66" s="1" t="e">
        <f>SUM(#REF!)</f>
        <v>#REF!</v>
      </c>
      <c r="AO66" s="1" t="e">
        <f>SUM(#REF!)</f>
        <v>#REF!</v>
      </c>
      <c r="AP66" s="1" t="e">
        <f>SUM(#REF!)</f>
        <v>#REF!</v>
      </c>
      <c r="AQ66" s="1" t="e">
        <f>SUM(#REF!)</f>
        <v>#REF!</v>
      </c>
      <c r="AR66" s="1" t="e">
        <f>SUM(#REF!)</f>
        <v>#REF!</v>
      </c>
      <c r="AS66" s="1" t="e">
        <f>SUM(#REF!)</f>
        <v>#REF!</v>
      </c>
      <c r="AT66" s="1" t="e">
        <f>SUM(#REF!)</f>
        <v>#REF!</v>
      </c>
      <c r="AU66" s="1" t="e">
        <f>SUM(#REF!)</f>
        <v>#REF!</v>
      </c>
    </row>
    <row r="67" spans="1:47" ht="12.75" hidden="1" customHeight="1" x14ac:dyDescent="0.25">
      <c r="A67" s="1" t="s">
        <v>276</v>
      </c>
      <c r="C67" s="1" t="s">
        <v>276</v>
      </c>
      <c r="L67" s="1">
        <f>SUM($G$60:G67)</f>
        <v>0</v>
      </c>
      <c r="M67" s="1">
        <f>SUM($G$60:G67)</f>
        <v>0</v>
      </c>
      <c r="N67" s="1">
        <f>SUM($G$60:G67)</f>
        <v>0</v>
      </c>
      <c r="O67" s="1">
        <f>SUM($G$60:G67)</f>
        <v>0</v>
      </c>
      <c r="P67" s="1">
        <f>SUM($G$60:G67)</f>
        <v>0</v>
      </c>
      <c r="R67" s="1" t="e">
        <f>#REF!</f>
        <v>#REF!</v>
      </c>
      <c r="S67" s="1" t="e">
        <f>SUM(#REF!)</f>
        <v>#REF!</v>
      </c>
      <c r="T67" s="1" t="e">
        <f>SUM(#REF!)</f>
        <v>#REF!</v>
      </c>
      <c r="U67" s="1" t="e">
        <f>SUM(#REF!)</f>
        <v>#REF!</v>
      </c>
      <c r="V67" s="1" t="e">
        <f>SUM(#REF!)</f>
        <v>#REF!</v>
      </c>
      <c r="W67" s="1" t="e">
        <f>SUM(#REF!)</f>
        <v>#REF!</v>
      </c>
      <c r="X67" s="1" t="e">
        <f>SUM(#REF!)</f>
        <v>#REF!</v>
      </c>
      <c r="Y67" s="1" t="e">
        <f>SUM(#REF!)</f>
        <v>#REF!</v>
      </c>
      <c r="Z67" s="1" t="e">
        <f>SUM(#REF!)</f>
        <v>#REF!</v>
      </c>
      <c r="AA67" s="1" t="e">
        <f>SUM(#REF!)</f>
        <v>#REF!</v>
      </c>
      <c r="AB67" s="1" t="e">
        <f>SUM(#REF!)</f>
        <v>#REF!</v>
      </c>
      <c r="AC67" s="1" t="e">
        <f>SUM(#REF!)</f>
        <v>#REF!</v>
      </c>
      <c r="AD67" s="1" t="e">
        <f>SUM(#REF!)</f>
        <v>#REF!</v>
      </c>
      <c r="AE67" s="1" t="e">
        <f>SUM(#REF!)</f>
        <v>#REF!</v>
      </c>
      <c r="AF67" s="1" t="e">
        <f>SUM(#REF!)</f>
        <v>#REF!</v>
      </c>
      <c r="AG67" s="1" t="e">
        <f>SUM(#REF!)</f>
        <v>#REF!</v>
      </c>
      <c r="AH67" s="1" t="e">
        <f>SUM(#REF!)</f>
        <v>#REF!</v>
      </c>
      <c r="AI67" s="1" t="e">
        <f>SUM(#REF!)</f>
        <v>#REF!</v>
      </c>
      <c r="AJ67" s="1" t="e">
        <f>SUM(#REF!)</f>
        <v>#REF!</v>
      </c>
      <c r="AK67" s="1" t="e">
        <f>SUM(#REF!)</f>
        <v>#REF!</v>
      </c>
      <c r="AL67" s="1" t="e">
        <f>SUM(#REF!)</f>
        <v>#REF!</v>
      </c>
      <c r="AM67" s="1" t="e">
        <f>SUM(#REF!)</f>
        <v>#REF!</v>
      </c>
      <c r="AN67" s="1" t="e">
        <f>SUM(#REF!)</f>
        <v>#REF!</v>
      </c>
      <c r="AO67" s="1" t="e">
        <f>SUM(#REF!)</f>
        <v>#REF!</v>
      </c>
      <c r="AP67" s="1" t="e">
        <f>SUM(#REF!)</f>
        <v>#REF!</v>
      </c>
      <c r="AQ67" s="1" t="e">
        <f>SUM(#REF!)</f>
        <v>#REF!</v>
      </c>
      <c r="AR67" s="1" t="e">
        <f>SUM(#REF!)</f>
        <v>#REF!</v>
      </c>
      <c r="AS67" s="1" t="e">
        <f>SUM(#REF!)</f>
        <v>#REF!</v>
      </c>
      <c r="AT67" s="1" t="e">
        <f>SUM(#REF!)</f>
        <v>#REF!</v>
      </c>
      <c r="AU67" s="1" t="e">
        <f>SUM(#REF!)</f>
        <v>#REF!</v>
      </c>
    </row>
    <row r="68" spans="1:47" ht="12.75" hidden="1" customHeight="1" x14ac:dyDescent="0.25">
      <c r="A68" s="1" t="s">
        <v>276</v>
      </c>
      <c r="C68" s="1" t="s">
        <v>276</v>
      </c>
      <c r="L68" s="1">
        <f>SUM($G$60:G68)</f>
        <v>0</v>
      </c>
      <c r="M68" s="1">
        <f>SUM($G$60:G68)</f>
        <v>0</v>
      </c>
      <c r="N68" s="1">
        <f>SUM($G$60:G68)</f>
        <v>0</v>
      </c>
      <c r="O68" s="1">
        <f>SUM($G$60:G68)</f>
        <v>0</v>
      </c>
      <c r="P68" s="1">
        <f>SUM($G$60:G68)</f>
        <v>0</v>
      </c>
      <c r="R68" s="1" t="e">
        <f>#REF!</f>
        <v>#REF!</v>
      </c>
      <c r="S68" s="1" t="e">
        <f>SUM(#REF!)</f>
        <v>#REF!</v>
      </c>
      <c r="T68" s="1" t="e">
        <f>SUM(#REF!)</f>
        <v>#REF!</v>
      </c>
      <c r="U68" s="1" t="e">
        <f>SUM(#REF!)</f>
        <v>#REF!</v>
      </c>
      <c r="V68" s="1" t="e">
        <f>SUM(#REF!)</f>
        <v>#REF!</v>
      </c>
      <c r="W68" s="1" t="e">
        <f>SUM(#REF!)</f>
        <v>#REF!</v>
      </c>
      <c r="X68" s="1" t="e">
        <f>SUM(#REF!)</f>
        <v>#REF!</v>
      </c>
      <c r="Y68" s="1" t="e">
        <f>SUM(#REF!)</f>
        <v>#REF!</v>
      </c>
      <c r="Z68" s="1" t="e">
        <f>SUM(#REF!)</f>
        <v>#REF!</v>
      </c>
      <c r="AA68" s="1" t="e">
        <f>SUM(#REF!)</f>
        <v>#REF!</v>
      </c>
      <c r="AB68" s="1" t="e">
        <f>SUM(#REF!)</f>
        <v>#REF!</v>
      </c>
      <c r="AC68" s="1" t="e">
        <f>SUM(#REF!)</f>
        <v>#REF!</v>
      </c>
      <c r="AD68" s="1" t="e">
        <f>SUM(#REF!)</f>
        <v>#REF!</v>
      </c>
      <c r="AE68" s="1" t="e">
        <f>SUM(#REF!)</f>
        <v>#REF!</v>
      </c>
      <c r="AF68" s="1" t="e">
        <f>SUM(#REF!)</f>
        <v>#REF!</v>
      </c>
      <c r="AG68" s="1" t="e">
        <f>SUM(#REF!)</f>
        <v>#REF!</v>
      </c>
      <c r="AH68" s="1" t="e">
        <f>SUM(#REF!)</f>
        <v>#REF!</v>
      </c>
      <c r="AI68" s="1" t="e">
        <f>SUM(#REF!)</f>
        <v>#REF!</v>
      </c>
      <c r="AJ68" s="1" t="e">
        <f>SUM(#REF!)</f>
        <v>#REF!</v>
      </c>
      <c r="AK68" s="1" t="e">
        <f>SUM(#REF!)</f>
        <v>#REF!</v>
      </c>
      <c r="AL68" s="1" t="e">
        <f>SUM(#REF!)</f>
        <v>#REF!</v>
      </c>
      <c r="AM68" s="1" t="e">
        <f>SUM(#REF!)</f>
        <v>#REF!</v>
      </c>
      <c r="AN68" s="1" t="e">
        <f>SUM(#REF!)</f>
        <v>#REF!</v>
      </c>
      <c r="AO68" s="1" t="e">
        <f>SUM(#REF!)</f>
        <v>#REF!</v>
      </c>
      <c r="AP68" s="1" t="e">
        <f>SUM(#REF!)</f>
        <v>#REF!</v>
      </c>
      <c r="AQ68" s="1" t="e">
        <f>SUM(#REF!)</f>
        <v>#REF!</v>
      </c>
      <c r="AR68" s="1" t="e">
        <f>SUM(#REF!)</f>
        <v>#REF!</v>
      </c>
      <c r="AS68" s="1" t="e">
        <f>SUM(#REF!)</f>
        <v>#REF!</v>
      </c>
      <c r="AT68" s="1" t="e">
        <f>SUM(#REF!)</f>
        <v>#REF!</v>
      </c>
      <c r="AU68" s="1" t="e">
        <f>SUM(#REF!)</f>
        <v>#REF!</v>
      </c>
    </row>
    <row r="69" spans="1:47" ht="12.75" hidden="1" customHeight="1" x14ac:dyDescent="0.25">
      <c r="A69" s="1" t="s">
        <v>276</v>
      </c>
      <c r="C69" s="1" t="s">
        <v>276</v>
      </c>
      <c r="L69" s="1">
        <f>SUM($G$60:G69)</f>
        <v>0</v>
      </c>
      <c r="M69" s="1">
        <f>SUM($G$60:G69)</f>
        <v>0</v>
      </c>
      <c r="N69" s="1">
        <f>SUM($G$60:G69)</f>
        <v>0</v>
      </c>
      <c r="O69" s="1">
        <f>SUM($G$60:G69)</f>
        <v>0</v>
      </c>
      <c r="P69" s="1">
        <f>SUM($G$60:G69)</f>
        <v>0</v>
      </c>
      <c r="R69" s="1" t="e">
        <f>#REF!</f>
        <v>#REF!</v>
      </c>
      <c r="S69" s="1" t="e">
        <f>SUM(#REF!)</f>
        <v>#REF!</v>
      </c>
      <c r="T69" s="1" t="e">
        <f>SUM(#REF!)</f>
        <v>#REF!</v>
      </c>
      <c r="U69" s="1" t="e">
        <f>SUM(#REF!)</f>
        <v>#REF!</v>
      </c>
      <c r="V69" s="1" t="e">
        <f>SUM(#REF!)</f>
        <v>#REF!</v>
      </c>
      <c r="W69" s="1" t="e">
        <f>SUM(#REF!)</f>
        <v>#REF!</v>
      </c>
      <c r="X69" s="1" t="e">
        <f>SUM(#REF!)</f>
        <v>#REF!</v>
      </c>
      <c r="Y69" s="1" t="e">
        <f>SUM(#REF!)</f>
        <v>#REF!</v>
      </c>
      <c r="Z69" s="1" t="e">
        <f>SUM(#REF!)</f>
        <v>#REF!</v>
      </c>
      <c r="AA69" s="1" t="e">
        <f>SUM(#REF!)</f>
        <v>#REF!</v>
      </c>
      <c r="AB69" s="1" t="e">
        <f>SUM(#REF!)</f>
        <v>#REF!</v>
      </c>
      <c r="AC69" s="1" t="e">
        <f>SUM(#REF!)</f>
        <v>#REF!</v>
      </c>
      <c r="AD69" s="1" t="e">
        <f>SUM(#REF!)</f>
        <v>#REF!</v>
      </c>
      <c r="AE69" s="1" t="e">
        <f>SUM(#REF!)</f>
        <v>#REF!</v>
      </c>
      <c r="AF69" s="1" t="e">
        <f>SUM(#REF!)</f>
        <v>#REF!</v>
      </c>
      <c r="AG69" s="1" t="e">
        <f>SUM(#REF!)</f>
        <v>#REF!</v>
      </c>
      <c r="AH69" s="1" t="e">
        <f>SUM(#REF!)</f>
        <v>#REF!</v>
      </c>
      <c r="AI69" s="1" t="e">
        <f>SUM(#REF!)</f>
        <v>#REF!</v>
      </c>
      <c r="AJ69" s="1" t="e">
        <f>SUM(#REF!)</f>
        <v>#REF!</v>
      </c>
      <c r="AK69" s="1" t="e">
        <f>SUM(#REF!)</f>
        <v>#REF!</v>
      </c>
      <c r="AL69" s="1" t="e">
        <f>SUM(#REF!)</f>
        <v>#REF!</v>
      </c>
      <c r="AM69" s="1" t="e">
        <f>SUM(#REF!)</f>
        <v>#REF!</v>
      </c>
      <c r="AN69" s="1" t="e">
        <f>SUM(#REF!)</f>
        <v>#REF!</v>
      </c>
      <c r="AO69" s="1" t="e">
        <f>SUM(#REF!)</f>
        <v>#REF!</v>
      </c>
      <c r="AP69" s="1" t="e">
        <f>SUM(#REF!)</f>
        <v>#REF!</v>
      </c>
      <c r="AQ69" s="1" t="e">
        <f>SUM(#REF!)</f>
        <v>#REF!</v>
      </c>
      <c r="AR69" s="1" t="e">
        <f>SUM(#REF!)</f>
        <v>#REF!</v>
      </c>
      <c r="AS69" s="1" t="e">
        <f>SUM(#REF!)</f>
        <v>#REF!</v>
      </c>
      <c r="AT69" s="1" t="e">
        <f>SUM(#REF!)</f>
        <v>#REF!</v>
      </c>
      <c r="AU69" s="1" t="e">
        <f>SUM(#REF!)</f>
        <v>#REF!</v>
      </c>
    </row>
    <row r="70" spans="1:47" ht="12.75" hidden="1" customHeight="1" x14ac:dyDescent="0.25">
      <c r="A70" s="1" t="s">
        <v>276</v>
      </c>
      <c r="C70" s="1" t="s">
        <v>276</v>
      </c>
      <c r="L70" s="1">
        <f>SUM($G$60:G70)</f>
        <v>0</v>
      </c>
      <c r="M70" s="1">
        <f>SUM($G$60:G70)</f>
        <v>0</v>
      </c>
      <c r="N70" s="1">
        <f>SUM($G$60:G70)</f>
        <v>0</v>
      </c>
      <c r="O70" s="1">
        <f>SUM($G$60:G70)</f>
        <v>0</v>
      </c>
      <c r="P70" s="1">
        <f>SUM($G$60:G70)</f>
        <v>0</v>
      </c>
      <c r="R70" s="1" t="e">
        <f>#REF!</f>
        <v>#REF!</v>
      </c>
      <c r="S70" s="1" t="e">
        <f>SUM(#REF!)</f>
        <v>#REF!</v>
      </c>
      <c r="T70" s="1" t="e">
        <f>SUM(#REF!)</f>
        <v>#REF!</v>
      </c>
      <c r="U70" s="1" t="e">
        <f>SUM(#REF!)</f>
        <v>#REF!</v>
      </c>
      <c r="V70" s="1" t="e">
        <f>SUM(#REF!)</f>
        <v>#REF!</v>
      </c>
      <c r="W70" s="1" t="e">
        <f>SUM(#REF!)</f>
        <v>#REF!</v>
      </c>
      <c r="X70" s="1" t="e">
        <f>SUM(#REF!)</f>
        <v>#REF!</v>
      </c>
      <c r="Y70" s="1" t="e">
        <f>SUM(#REF!)</f>
        <v>#REF!</v>
      </c>
      <c r="Z70" s="1" t="e">
        <f>SUM(#REF!)</f>
        <v>#REF!</v>
      </c>
      <c r="AA70" s="1" t="e">
        <f>SUM(#REF!)</f>
        <v>#REF!</v>
      </c>
      <c r="AB70" s="1" t="e">
        <f>SUM(#REF!)</f>
        <v>#REF!</v>
      </c>
      <c r="AC70" s="1" t="e">
        <f>SUM(#REF!)</f>
        <v>#REF!</v>
      </c>
      <c r="AD70" s="1" t="e">
        <f>SUM(#REF!)</f>
        <v>#REF!</v>
      </c>
      <c r="AE70" s="1" t="e">
        <f>SUM(#REF!)</f>
        <v>#REF!</v>
      </c>
      <c r="AF70" s="1" t="e">
        <f>SUM(#REF!)</f>
        <v>#REF!</v>
      </c>
      <c r="AG70" s="1" t="e">
        <f>SUM(#REF!)</f>
        <v>#REF!</v>
      </c>
      <c r="AH70" s="1" t="e">
        <f>SUM(#REF!)</f>
        <v>#REF!</v>
      </c>
      <c r="AI70" s="1" t="e">
        <f>SUM(#REF!)</f>
        <v>#REF!</v>
      </c>
      <c r="AJ70" s="1" t="e">
        <f>SUM(#REF!)</f>
        <v>#REF!</v>
      </c>
      <c r="AK70" s="1" t="e">
        <f>SUM(#REF!)</f>
        <v>#REF!</v>
      </c>
      <c r="AL70" s="1" t="e">
        <f>SUM(#REF!)</f>
        <v>#REF!</v>
      </c>
      <c r="AM70" s="1" t="e">
        <f>SUM(#REF!)</f>
        <v>#REF!</v>
      </c>
      <c r="AN70" s="1" t="e">
        <f>SUM(#REF!)</f>
        <v>#REF!</v>
      </c>
      <c r="AO70" s="1" t="e">
        <f>SUM(#REF!)</f>
        <v>#REF!</v>
      </c>
      <c r="AP70" s="1" t="e">
        <f>SUM(#REF!)</f>
        <v>#REF!</v>
      </c>
      <c r="AQ70" s="1" t="e">
        <f>SUM(#REF!)</f>
        <v>#REF!</v>
      </c>
      <c r="AR70" s="1" t="e">
        <f>SUM(#REF!)</f>
        <v>#REF!</v>
      </c>
      <c r="AS70" s="1" t="e">
        <f>SUM(#REF!)</f>
        <v>#REF!</v>
      </c>
      <c r="AT70" s="1" t="e">
        <f>SUM(#REF!)</f>
        <v>#REF!</v>
      </c>
      <c r="AU70" s="1" t="e">
        <f>SUM(#REF!)</f>
        <v>#REF!</v>
      </c>
    </row>
    <row r="71" spans="1:47" ht="12.75" hidden="1" customHeight="1" x14ac:dyDescent="0.25">
      <c r="A71" s="1" t="s">
        <v>276</v>
      </c>
      <c r="C71" s="1" t="s">
        <v>276</v>
      </c>
      <c r="L71" s="1">
        <f>SUM($G$60:G71)</f>
        <v>0</v>
      </c>
      <c r="M71" s="1">
        <f>SUM($G$60:G71)</f>
        <v>0</v>
      </c>
      <c r="N71" s="1">
        <f>SUM($G$60:G71)</f>
        <v>0</v>
      </c>
      <c r="O71" s="1">
        <f>SUM($G$60:G71)</f>
        <v>0</v>
      </c>
      <c r="P71" s="1">
        <f>SUM($G$60:G71)</f>
        <v>0</v>
      </c>
      <c r="R71" s="1" t="e">
        <f>#REF!</f>
        <v>#REF!</v>
      </c>
      <c r="S71" s="1" t="e">
        <f>SUM(#REF!)</f>
        <v>#REF!</v>
      </c>
      <c r="T71" s="1" t="e">
        <f>SUM(#REF!)</f>
        <v>#REF!</v>
      </c>
      <c r="U71" s="1" t="e">
        <f>SUM(#REF!)</f>
        <v>#REF!</v>
      </c>
      <c r="V71" s="1" t="e">
        <f>SUM(#REF!)</f>
        <v>#REF!</v>
      </c>
      <c r="W71" s="1" t="e">
        <f>SUM(#REF!)</f>
        <v>#REF!</v>
      </c>
      <c r="X71" s="1" t="e">
        <f>SUM(#REF!)</f>
        <v>#REF!</v>
      </c>
      <c r="Y71" s="1" t="e">
        <f>SUM(#REF!)</f>
        <v>#REF!</v>
      </c>
      <c r="Z71" s="1" t="e">
        <f>SUM(#REF!)</f>
        <v>#REF!</v>
      </c>
      <c r="AA71" s="1" t="e">
        <f>SUM(#REF!)</f>
        <v>#REF!</v>
      </c>
      <c r="AB71" s="1" t="e">
        <f>SUM(#REF!)</f>
        <v>#REF!</v>
      </c>
      <c r="AC71" s="1" t="e">
        <f>SUM(#REF!)</f>
        <v>#REF!</v>
      </c>
      <c r="AD71" s="1" t="e">
        <f>SUM(#REF!)</f>
        <v>#REF!</v>
      </c>
      <c r="AE71" s="1" t="e">
        <f>SUM(#REF!)</f>
        <v>#REF!</v>
      </c>
      <c r="AF71" s="1" t="e">
        <f>SUM(#REF!)</f>
        <v>#REF!</v>
      </c>
      <c r="AG71" s="1" t="e">
        <f>SUM(#REF!)</f>
        <v>#REF!</v>
      </c>
      <c r="AH71" s="1" t="e">
        <f>SUM(#REF!)</f>
        <v>#REF!</v>
      </c>
      <c r="AI71" s="1" t="e">
        <f>SUM(#REF!)</f>
        <v>#REF!</v>
      </c>
      <c r="AJ71" s="1" t="e">
        <f>SUM(#REF!)</f>
        <v>#REF!</v>
      </c>
      <c r="AK71" s="1" t="e">
        <f>SUM(#REF!)</f>
        <v>#REF!</v>
      </c>
      <c r="AL71" s="1" t="e">
        <f>SUM(#REF!)</f>
        <v>#REF!</v>
      </c>
      <c r="AM71" s="1" t="e">
        <f>SUM(#REF!)</f>
        <v>#REF!</v>
      </c>
      <c r="AN71" s="1" t="e">
        <f>SUM(#REF!)</f>
        <v>#REF!</v>
      </c>
      <c r="AO71" s="1" t="e">
        <f>SUM(#REF!)</f>
        <v>#REF!</v>
      </c>
      <c r="AP71" s="1" t="e">
        <f>SUM(#REF!)</f>
        <v>#REF!</v>
      </c>
      <c r="AQ71" s="1" t="e">
        <f>SUM(#REF!)</f>
        <v>#REF!</v>
      </c>
      <c r="AR71" s="1" t="e">
        <f>SUM(#REF!)</f>
        <v>#REF!</v>
      </c>
      <c r="AS71" s="1" t="e">
        <f>SUM(#REF!)</f>
        <v>#REF!</v>
      </c>
      <c r="AT71" s="1" t="e">
        <f>SUM(#REF!)</f>
        <v>#REF!</v>
      </c>
      <c r="AU71" s="1" t="e">
        <f>SUM(#REF!)</f>
        <v>#REF!</v>
      </c>
    </row>
    <row r="72" spans="1:47" ht="12.75" hidden="1" customHeight="1" x14ac:dyDescent="0.25">
      <c r="A72" s="1" t="s">
        <v>276</v>
      </c>
      <c r="C72" s="1" t="s">
        <v>276</v>
      </c>
      <c r="L72" s="1">
        <f>SUM($G$60:G72)</f>
        <v>0</v>
      </c>
      <c r="M72" s="1">
        <f>SUM($G$60:G72)</f>
        <v>0</v>
      </c>
      <c r="N72" s="1">
        <f>SUM($G$60:G72)</f>
        <v>0</v>
      </c>
      <c r="O72" s="1">
        <f>SUM($G$60:G72)</f>
        <v>0</v>
      </c>
      <c r="P72" s="1">
        <f>SUM($G$60:G72)</f>
        <v>0</v>
      </c>
      <c r="R72" s="1" t="e">
        <f>#REF!</f>
        <v>#REF!</v>
      </c>
      <c r="S72" s="1" t="e">
        <f>SUM(#REF!)</f>
        <v>#REF!</v>
      </c>
      <c r="T72" s="1" t="e">
        <f>SUM(#REF!)</f>
        <v>#REF!</v>
      </c>
      <c r="U72" s="1" t="e">
        <f>SUM(#REF!)</f>
        <v>#REF!</v>
      </c>
      <c r="V72" s="1" t="e">
        <f>SUM(#REF!)</f>
        <v>#REF!</v>
      </c>
      <c r="W72" s="1" t="e">
        <f>SUM(#REF!)</f>
        <v>#REF!</v>
      </c>
      <c r="X72" s="1" t="e">
        <f>SUM(#REF!)</f>
        <v>#REF!</v>
      </c>
      <c r="Y72" s="1" t="e">
        <f>SUM(#REF!)</f>
        <v>#REF!</v>
      </c>
      <c r="Z72" s="1" t="e">
        <f>SUM(#REF!)</f>
        <v>#REF!</v>
      </c>
      <c r="AA72" s="1" t="e">
        <f>SUM(#REF!)</f>
        <v>#REF!</v>
      </c>
      <c r="AB72" s="1" t="e">
        <f>SUM(#REF!)</f>
        <v>#REF!</v>
      </c>
      <c r="AC72" s="1" t="e">
        <f>SUM(#REF!)</f>
        <v>#REF!</v>
      </c>
      <c r="AD72" s="1" t="e">
        <f>SUM(#REF!)</f>
        <v>#REF!</v>
      </c>
      <c r="AE72" s="1" t="e">
        <f>SUM(#REF!)</f>
        <v>#REF!</v>
      </c>
      <c r="AF72" s="1" t="e">
        <f>SUM(#REF!)</f>
        <v>#REF!</v>
      </c>
      <c r="AG72" s="1" t="e">
        <f>SUM(#REF!)</f>
        <v>#REF!</v>
      </c>
      <c r="AH72" s="1" t="e">
        <f>SUM(#REF!)</f>
        <v>#REF!</v>
      </c>
      <c r="AI72" s="1" t="e">
        <f>SUM(#REF!)</f>
        <v>#REF!</v>
      </c>
      <c r="AJ72" s="1" t="e">
        <f>SUM(#REF!)</f>
        <v>#REF!</v>
      </c>
      <c r="AK72" s="1" t="e">
        <f>SUM(#REF!)</f>
        <v>#REF!</v>
      </c>
      <c r="AL72" s="1" t="e">
        <f>SUM(#REF!)</f>
        <v>#REF!</v>
      </c>
      <c r="AM72" s="1" t="e">
        <f>SUM(#REF!)</f>
        <v>#REF!</v>
      </c>
      <c r="AN72" s="1" t="e">
        <f>SUM(#REF!)</f>
        <v>#REF!</v>
      </c>
      <c r="AO72" s="1" t="e">
        <f>SUM(#REF!)</f>
        <v>#REF!</v>
      </c>
      <c r="AP72" s="1" t="e">
        <f>SUM(#REF!)</f>
        <v>#REF!</v>
      </c>
      <c r="AQ72" s="1" t="e">
        <f>SUM(#REF!)</f>
        <v>#REF!</v>
      </c>
      <c r="AR72" s="1" t="e">
        <f>SUM(#REF!)</f>
        <v>#REF!</v>
      </c>
      <c r="AS72" s="1" t="e">
        <f>SUM(#REF!)</f>
        <v>#REF!</v>
      </c>
      <c r="AT72" s="1" t="e">
        <f>SUM(#REF!)</f>
        <v>#REF!</v>
      </c>
      <c r="AU72" s="1" t="e">
        <f>SUM(#REF!)</f>
        <v>#REF!</v>
      </c>
    </row>
    <row r="73" spans="1:47" ht="12.75" hidden="1" customHeight="1" x14ac:dyDescent="0.25">
      <c r="A73" s="1" t="s">
        <v>276</v>
      </c>
      <c r="C73" s="1" t="s">
        <v>276</v>
      </c>
      <c r="L73" s="1">
        <f>SUM($G$60:G73)</f>
        <v>0</v>
      </c>
      <c r="M73" s="1">
        <f>SUM($G$60:G73)</f>
        <v>0</v>
      </c>
      <c r="N73" s="1">
        <f>SUM($G$60:G73)</f>
        <v>0</v>
      </c>
      <c r="O73" s="1">
        <f>SUM($G$60:G73)</f>
        <v>0</v>
      </c>
      <c r="P73" s="1">
        <f>SUM($G$60:G73)</f>
        <v>0</v>
      </c>
      <c r="R73" s="1" t="e">
        <f>#REF!</f>
        <v>#REF!</v>
      </c>
      <c r="S73" s="1" t="e">
        <f>SUM(#REF!)</f>
        <v>#REF!</v>
      </c>
      <c r="T73" s="1" t="e">
        <f>SUM(#REF!)</f>
        <v>#REF!</v>
      </c>
      <c r="U73" s="1" t="e">
        <f>SUM(#REF!)</f>
        <v>#REF!</v>
      </c>
      <c r="V73" s="1" t="e">
        <f>SUM(#REF!)</f>
        <v>#REF!</v>
      </c>
      <c r="W73" s="1" t="e">
        <f>SUM(#REF!)</f>
        <v>#REF!</v>
      </c>
      <c r="X73" s="1" t="e">
        <f>SUM(#REF!)</f>
        <v>#REF!</v>
      </c>
      <c r="Y73" s="1" t="e">
        <f>SUM(#REF!)</f>
        <v>#REF!</v>
      </c>
      <c r="Z73" s="1" t="e">
        <f>SUM(#REF!)</f>
        <v>#REF!</v>
      </c>
      <c r="AA73" s="1" t="e">
        <f>SUM(#REF!)</f>
        <v>#REF!</v>
      </c>
      <c r="AB73" s="1" t="e">
        <f>SUM(#REF!)</f>
        <v>#REF!</v>
      </c>
      <c r="AC73" s="1" t="e">
        <f>SUM(#REF!)</f>
        <v>#REF!</v>
      </c>
      <c r="AD73" s="1" t="e">
        <f>SUM(#REF!)</f>
        <v>#REF!</v>
      </c>
      <c r="AE73" s="1" t="e">
        <f>SUM(#REF!)</f>
        <v>#REF!</v>
      </c>
      <c r="AF73" s="1" t="e">
        <f>SUM(#REF!)</f>
        <v>#REF!</v>
      </c>
      <c r="AG73" s="1" t="e">
        <f>SUM(#REF!)</f>
        <v>#REF!</v>
      </c>
      <c r="AH73" s="1" t="e">
        <f>SUM(#REF!)</f>
        <v>#REF!</v>
      </c>
      <c r="AI73" s="1" t="e">
        <f>SUM(#REF!)</f>
        <v>#REF!</v>
      </c>
      <c r="AJ73" s="1" t="e">
        <f>SUM(#REF!)</f>
        <v>#REF!</v>
      </c>
      <c r="AK73" s="1" t="e">
        <f>SUM(#REF!)</f>
        <v>#REF!</v>
      </c>
      <c r="AL73" s="1" t="e">
        <f>SUM(#REF!)</f>
        <v>#REF!</v>
      </c>
      <c r="AM73" s="1" t="e">
        <f>SUM(#REF!)</f>
        <v>#REF!</v>
      </c>
      <c r="AN73" s="1" t="e">
        <f>SUM(#REF!)</f>
        <v>#REF!</v>
      </c>
      <c r="AO73" s="1" t="e">
        <f>SUM(#REF!)</f>
        <v>#REF!</v>
      </c>
      <c r="AP73" s="1" t="e">
        <f>SUM(#REF!)</f>
        <v>#REF!</v>
      </c>
      <c r="AQ73" s="1" t="e">
        <f>SUM(#REF!)</f>
        <v>#REF!</v>
      </c>
      <c r="AR73" s="1" t="e">
        <f>SUM(#REF!)</f>
        <v>#REF!</v>
      </c>
      <c r="AS73" s="1" t="e">
        <f>SUM(#REF!)</f>
        <v>#REF!</v>
      </c>
      <c r="AT73" s="1" t="e">
        <f>SUM(#REF!)</f>
        <v>#REF!</v>
      </c>
      <c r="AU73" s="1" t="e">
        <f>SUM(#REF!)</f>
        <v>#REF!</v>
      </c>
    </row>
    <row r="74" spans="1:47" ht="12.75" hidden="1" customHeight="1" x14ac:dyDescent="0.25">
      <c r="A74" s="1" t="s">
        <v>276</v>
      </c>
      <c r="C74" s="1" t="s">
        <v>276</v>
      </c>
      <c r="L74" s="1">
        <f>SUM($G$60:G74)</f>
        <v>0</v>
      </c>
      <c r="M74" s="1">
        <f>SUM($G$60:G74)</f>
        <v>0</v>
      </c>
      <c r="N74" s="1">
        <f>SUM($G$60:G74)</f>
        <v>0</v>
      </c>
      <c r="O74" s="1">
        <f>SUM($G$60:G74)</f>
        <v>0</v>
      </c>
      <c r="P74" s="1">
        <f>SUM($G$60:G74)</f>
        <v>0</v>
      </c>
      <c r="R74" s="1" t="e">
        <f>#REF!</f>
        <v>#REF!</v>
      </c>
      <c r="S74" s="1" t="e">
        <f>SUM(#REF!)</f>
        <v>#REF!</v>
      </c>
      <c r="T74" s="1" t="e">
        <f>SUM(#REF!)</f>
        <v>#REF!</v>
      </c>
      <c r="U74" s="1" t="e">
        <f>SUM(#REF!)</f>
        <v>#REF!</v>
      </c>
      <c r="V74" s="1" t="e">
        <f>SUM(#REF!)</f>
        <v>#REF!</v>
      </c>
      <c r="W74" s="1" t="e">
        <f>SUM(#REF!)</f>
        <v>#REF!</v>
      </c>
      <c r="X74" s="1" t="e">
        <f>SUM(#REF!)</f>
        <v>#REF!</v>
      </c>
      <c r="Y74" s="1" t="e">
        <f>SUM(#REF!)</f>
        <v>#REF!</v>
      </c>
      <c r="Z74" s="1" t="e">
        <f>SUM(#REF!)</f>
        <v>#REF!</v>
      </c>
      <c r="AA74" s="1" t="e">
        <f>SUM(#REF!)</f>
        <v>#REF!</v>
      </c>
      <c r="AB74" s="1" t="e">
        <f>SUM(#REF!)</f>
        <v>#REF!</v>
      </c>
      <c r="AC74" s="1" t="e">
        <f>SUM(#REF!)</f>
        <v>#REF!</v>
      </c>
      <c r="AD74" s="1" t="e">
        <f>SUM(#REF!)</f>
        <v>#REF!</v>
      </c>
      <c r="AE74" s="1" t="e">
        <f>SUM(#REF!)</f>
        <v>#REF!</v>
      </c>
      <c r="AF74" s="1" t="e">
        <f>SUM(#REF!)</f>
        <v>#REF!</v>
      </c>
      <c r="AG74" s="1" t="e">
        <f>SUM(#REF!)</f>
        <v>#REF!</v>
      </c>
      <c r="AH74" s="1" t="e">
        <f>SUM(#REF!)</f>
        <v>#REF!</v>
      </c>
      <c r="AI74" s="1" t="e">
        <f>SUM(#REF!)</f>
        <v>#REF!</v>
      </c>
      <c r="AJ74" s="1" t="e">
        <f>SUM(#REF!)</f>
        <v>#REF!</v>
      </c>
      <c r="AK74" s="1" t="e">
        <f>SUM(#REF!)</f>
        <v>#REF!</v>
      </c>
      <c r="AL74" s="1" t="e">
        <f>SUM(#REF!)</f>
        <v>#REF!</v>
      </c>
      <c r="AM74" s="1" t="e">
        <f>SUM(#REF!)</f>
        <v>#REF!</v>
      </c>
      <c r="AN74" s="1" t="e">
        <f>SUM(#REF!)</f>
        <v>#REF!</v>
      </c>
      <c r="AO74" s="1" t="e">
        <f>SUM(#REF!)</f>
        <v>#REF!</v>
      </c>
      <c r="AP74" s="1" t="e">
        <f>SUM(#REF!)</f>
        <v>#REF!</v>
      </c>
      <c r="AQ74" s="1" t="e">
        <f>SUM(#REF!)</f>
        <v>#REF!</v>
      </c>
      <c r="AR74" s="1" t="e">
        <f>SUM(#REF!)</f>
        <v>#REF!</v>
      </c>
      <c r="AS74" s="1" t="e">
        <f>SUM(#REF!)</f>
        <v>#REF!</v>
      </c>
      <c r="AT74" s="1" t="e">
        <f>SUM(#REF!)</f>
        <v>#REF!</v>
      </c>
      <c r="AU74" s="1" t="e">
        <f>SUM(#REF!)</f>
        <v>#REF!</v>
      </c>
    </row>
    <row r="75" spans="1:47" ht="12.75" hidden="1" customHeight="1" x14ac:dyDescent="0.25">
      <c r="A75" s="1" t="s">
        <v>276</v>
      </c>
      <c r="C75" s="1" t="s">
        <v>276</v>
      </c>
      <c r="L75" s="1">
        <f>SUM($G$60:G75)</f>
        <v>0</v>
      </c>
      <c r="M75" s="1">
        <f>SUM($G$60:G75)</f>
        <v>0</v>
      </c>
      <c r="N75" s="1">
        <f>SUM($G$60:G75)</f>
        <v>0</v>
      </c>
      <c r="O75" s="1">
        <f>SUM($G$60:G75)</f>
        <v>0</v>
      </c>
      <c r="P75" s="1">
        <f>SUM($G$60:G75)</f>
        <v>0</v>
      </c>
      <c r="R75" s="1" t="e">
        <f>#REF!</f>
        <v>#REF!</v>
      </c>
      <c r="S75" s="1" t="e">
        <f>SUM(#REF!)</f>
        <v>#REF!</v>
      </c>
      <c r="T75" s="1" t="e">
        <f>SUM(#REF!)</f>
        <v>#REF!</v>
      </c>
      <c r="U75" s="1" t="e">
        <f>SUM(#REF!)</f>
        <v>#REF!</v>
      </c>
      <c r="V75" s="1" t="e">
        <f>SUM(#REF!)</f>
        <v>#REF!</v>
      </c>
      <c r="W75" s="1" t="e">
        <f>SUM(#REF!)</f>
        <v>#REF!</v>
      </c>
      <c r="X75" s="1" t="e">
        <f>SUM(#REF!)</f>
        <v>#REF!</v>
      </c>
      <c r="Y75" s="1" t="e">
        <f>SUM(#REF!)</f>
        <v>#REF!</v>
      </c>
      <c r="Z75" s="1" t="e">
        <f>SUM(#REF!)</f>
        <v>#REF!</v>
      </c>
      <c r="AA75" s="1" t="e">
        <f>SUM(#REF!)</f>
        <v>#REF!</v>
      </c>
      <c r="AB75" s="1" t="e">
        <f>SUM(#REF!)</f>
        <v>#REF!</v>
      </c>
      <c r="AC75" s="1" t="e">
        <f>SUM(#REF!)</f>
        <v>#REF!</v>
      </c>
      <c r="AD75" s="1" t="e">
        <f>SUM(#REF!)</f>
        <v>#REF!</v>
      </c>
      <c r="AE75" s="1" t="e">
        <f>SUM(#REF!)</f>
        <v>#REF!</v>
      </c>
      <c r="AF75" s="1" t="e">
        <f>SUM(#REF!)</f>
        <v>#REF!</v>
      </c>
      <c r="AG75" s="1" t="e">
        <f>SUM(#REF!)</f>
        <v>#REF!</v>
      </c>
      <c r="AH75" s="1" t="e">
        <f>SUM(#REF!)</f>
        <v>#REF!</v>
      </c>
      <c r="AI75" s="1" t="e">
        <f>SUM(#REF!)</f>
        <v>#REF!</v>
      </c>
      <c r="AJ75" s="1" t="e">
        <f>SUM(#REF!)</f>
        <v>#REF!</v>
      </c>
      <c r="AK75" s="1" t="e">
        <f>SUM(#REF!)</f>
        <v>#REF!</v>
      </c>
      <c r="AL75" s="1" t="e">
        <f>SUM(#REF!)</f>
        <v>#REF!</v>
      </c>
      <c r="AM75" s="1" t="e">
        <f>SUM(#REF!)</f>
        <v>#REF!</v>
      </c>
      <c r="AN75" s="1" t="e">
        <f>SUM(#REF!)</f>
        <v>#REF!</v>
      </c>
      <c r="AO75" s="1" t="e">
        <f>SUM(#REF!)</f>
        <v>#REF!</v>
      </c>
      <c r="AP75" s="1" t="e">
        <f>SUM(#REF!)</f>
        <v>#REF!</v>
      </c>
      <c r="AQ75" s="1" t="e">
        <f>SUM(#REF!)</f>
        <v>#REF!</v>
      </c>
      <c r="AR75" s="1" t="e">
        <f>SUM(#REF!)</f>
        <v>#REF!</v>
      </c>
      <c r="AS75" s="1" t="e">
        <f>SUM(#REF!)</f>
        <v>#REF!</v>
      </c>
      <c r="AT75" s="1" t="e">
        <f>SUM(#REF!)</f>
        <v>#REF!</v>
      </c>
      <c r="AU75" s="1" t="e">
        <f>SUM(#REF!)</f>
        <v>#REF!</v>
      </c>
    </row>
    <row r="76" spans="1:47" ht="12.75" hidden="1" customHeight="1" x14ac:dyDescent="0.25">
      <c r="A76" s="1" t="s">
        <v>276</v>
      </c>
      <c r="C76" s="1" t="s">
        <v>276</v>
      </c>
      <c r="L76" s="1">
        <f>SUM($G$60:G76)</f>
        <v>0</v>
      </c>
      <c r="M76" s="1">
        <f>SUM($G$60:G76)</f>
        <v>0</v>
      </c>
      <c r="N76" s="1">
        <f>SUM($G$60:G76)</f>
        <v>0</v>
      </c>
      <c r="O76" s="1">
        <f>SUM($G$60:G76)</f>
        <v>0</v>
      </c>
      <c r="P76" s="1">
        <f>SUM($G$60:G76)</f>
        <v>0</v>
      </c>
      <c r="R76" s="1" t="e">
        <f>#REF!</f>
        <v>#REF!</v>
      </c>
      <c r="S76" s="1" t="e">
        <f>SUM(#REF!)</f>
        <v>#REF!</v>
      </c>
      <c r="T76" s="1" t="e">
        <f>SUM(#REF!)</f>
        <v>#REF!</v>
      </c>
      <c r="U76" s="1" t="e">
        <f>SUM(#REF!)</f>
        <v>#REF!</v>
      </c>
      <c r="V76" s="1" t="e">
        <f>SUM(#REF!)</f>
        <v>#REF!</v>
      </c>
      <c r="W76" s="1" t="e">
        <f>SUM(#REF!)</f>
        <v>#REF!</v>
      </c>
      <c r="X76" s="1" t="e">
        <f>SUM(#REF!)</f>
        <v>#REF!</v>
      </c>
      <c r="Y76" s="1" t="e">
        <f>SUM(#REF!)</f>
        <v>#REF!</v>
      </c>
      <c r="Z76" s="1" t="e">
        <f>SUM(#REF!)</f>
        <v>#REF!</v>
      </c>
      <c r="AA76" s="1" t="e">
        <f>SUM(#REF!)</f>
        <v>#REF!</v>
      </c>
      <c r="AB76" s="1" t="e">
        <f>SUM(#REF!)</f>
        <v>#REF!</v>
      </c>
      <c r="AC76" s="1" t="e">
        <f>SUM(#REF!)</f>
        <v>#REF!</v>
      </c>
      <c r="AD76" s="1" t="e">
        <f>SUM(#REF!)</f>
        <v>#REF!</v>
      </c>
      <c r="AE76" s="1" t="e">
        <f>SUM(#REF!)</f>
        <v>#REF!</v>
      </c>
      <c r="AF76" s="1" t="e">
        <f>SUM(#REF!)</f>
        <v>#REF!</v>
      </c>
      <c r="AG76" s="1" t="e">
        <f>SUM(#REF!)</f>
        <v>#REF!</v>
      </c>
      <c r="AH76" s="1" t="e">
        <f>SUM(#REF!)</f>
        <v>#REF!</v>
      </c>
      <c r="AI76" s="1" t="e">
        <f>SUM(#REF!)</f>
        <v>#REF!</v>
      </c>
      <c r="AJ76" s="1" t="e">
        <f>SUM(#REF!)</f>
        <v>#REF!</v>
      </c>
      <c r="AK76" s="1" t="e">
        <f>SUM(#REF!)</f>
        <v>#REF!</v>
      </c>
      <c r="AL76" s="1" t="e">
        <f>SUM(#REF!)</f>
        <v>#REF!</v>
      </c>
      <c r="AM76" s="1" t="e">
        <f>SUM(#REF!)</f>
        <v>#REF!</v>
      </c>
      <c r="AN76" s="1" t="e">
        <f>SUM(#REF!)</f>
        <v>#REF!</v>
      </c>
      <c r="AO76" s="1" t="e">
        <f>SUM(#REF!)</f>
        <v>#REF!</v>
      </c>
      <c r="AP76" s="1" t="e">
        <f>SUM(#REF!)</f>
        <v>#REF!</v>
      </c>
      <c r="AQ76" s="1" t="e">
        <f>SUM(#REF!)</f>
        <v>#REF!</v>
      </c>
      <c r="AR76" s="1" t="e">
        <f>SUM(#REF!)</f>
        <v>#REF!</v>
      </c>
      <c r="AS76" s="1" t="e">
        <f>SUM(#REF!)</f>
        <v>#REF!</v>
      </c>
      <c r="AT76" s="1" t="e">
        <f>SUM(#REF!)</f>
        <v>#REF!</v>
      </c>
      <c r="AU76" s="1" t="e">
        <f>SUM(#REF!)</f>
        <v>#REF!</v>
      </c>
    </row>
    <row r="77" spans="1:47" ht="12.75" hidden="1" customHeight="1" x14ac:dyDescent="0.25">
      <c r="A77" s="1" t="s">
        <v>276</v>
      </c>
      <c r="C77" s="1" t="s">
        <v>276</v>
      </c>
      <c r="L77" s="1">
        <f>SUM($G$60:G77)</f>
        <v>0</v>
      </c>
      <c r="M77" s="1">
        <f>SUM($G$60:G77)</f>
        <v>0</v>
      </c>
      <c r="N77" s="1">
        <f>SUM($G$60:G77)</f>
        <v>0</v>
      </c>
      <c r="O77" s="1">
        <f>SUM($G$60:G77)</f>
        <v>0</v>
      </c>
      <c r="P77" s="1">
        <f>SUM($G$60:G77)</f>
        <v>0</v>
      </c>
      <c r="R77" s="1" t="e">
        <f>#REF!</f>
        <v>#REF!</v>
      </c>
      <c r="S77" s="1" t="e">
        <f>SUM(#REF!)</f>
        <v>#REF!</v>
      </c>
      <c r="T77" s="1" t="e">
        <f>SUM(#REF!)</f>
        <v>#REF!</v>
      </c>
      <c r="U77" s="1" t="e">
        <f>SUM(#REF!)</f>
        <v>#REF!</v>
      </c>
      <c r="V77" s="1" t="e">
        <f>SUM(#REF!)</f>
        <v>#REF!</v>
      </c>
      <c r="W77" s="1" t="e">
        <f>SUM(#REF!)</f>
        <v>#REF!</v>
      </c>
      <c r="X77" s="1" t="e">
        <f>SUM(#REF!)</f>
        <v>#REF!</v>
      </c>
      <c r="Y77" s="1" t="e">
        <f>SUM(#REF!)</f>
        <v>#REF!</v>
      </c>
      <c r="Z77" s="1" t="e">
        <f>SUM(#REF!)</f>
        <v>#REF!</v>
      </c>
      <c r="AA77" s="1" t="e">
        <f>SUM(#REF!)</f>
        <v>#REF!</v>
      </c>
      <c r="AB77" s="1" t="e">
        <f>SUM(#REF!)</f>
        <v>#REF!</v>
      </c>
      <c r="AC77" s="1" t="e">
        <f>SUM(#REF!)</f>
        <v>#REF!</v>
      </c>
      <c r="AD77" s="1" t="e">
        <f>SUM(#REF!)</f>
        <v>#REF!</v>
      </c>
      <c r="AE77" s="1" t="e">
        <f>SUM(#REF!)</f>
        <v>#REF!</v>
      </c>
      <c r="AF77" s="1" t="e">
        <f>SUM(#REF!)</f>
        <v>#REF!</v>
      </c>
      <c r="AG77" s="1" t="e">
        <f>SUM(#REF!)</f>
        <v>#REF!</v>
      </c>
      <c r="AH77" s="1" t="e">
        <f>SUM(#REF!)</f>
        <v>#REF!</v>
      </c>
      <c r="AI77" s="1" t="e">
        <f>SUM(#REF!)</f>
        <v>#REF!</v>
      </c>
      <c r="AJ77" s="1" t="e">
        <f>SUM(#REF!)</f>
        <v>#REF!</v>
      </c>
      <c r="AK77" s="1" t="e">
        <f>SUM(#REF!)</f>
        <v>#REF!</v>
      </c>
      <c r="AL77" s="1" t="e">
        <f>SUM(#REF!)</f>
        <v>#REF!</v>
      </c>
      <c r="AM77" s="1" t="e">
        <f>SUM(#REF!)</f>
        <v>#REF!</v>
      </c>
      <c r="AN77" s="1" t="e">
        <f>SUM(#REF!)</f>
        <v>#REF!</v>
      </c>
      <c r="AO77" s="1" t="e">
        <f>SUM(#REF!)</f>
        <v>#REF!</v>
      </c>
      <c r="AP77" s="1" t="e">
        <f>SUM(#REF!)</f>
        <v>#REF!</v>
      </c>
      <c r="AQ77" s="1" t="e">
        <f>SUM(#REF!)</f>
        <v>#REF!</v>
      </c>
      <c r="AR77" s="1" t="e">
        <f>SUM(#REF!)</f>
        <v>#REF!</v>
      </c>
      <c r="AS77" s="1" t="e">
        <f>SUM(#REF!)</f>
        <v>#REF!</v>
      </c>
      <c r="AT77" s="1" t="e">
        <f>SUM(#REF!)</f>
        <v>#REF!</v>
      </c>
      <c r="AU77" s="1" t="e">
        <f>SUM(#REF!)</f>
        <v>#REF!</v>
      </c>
    </row>
    <row r="78" spans="1:47" ht="12.75" hidden="1" customHeight="1" x14ac:dyDescent="0.25">
      <c r="A78" s="1" t="s">
        <v>276</v>
      </c>
      <c r="C78" s="1" t="s">
        <v>276</v>
      </c>
      <c r="L78" s="1">
        <f>SUM($G$60:G78)</f>
        <v>0</v>
      </c>
      <c r="M78" s="1">
        <f>SUM($G$60:G78)</f>
        <v>0</v>
      </c>
      <c r="N78" s="1">
        <f>SUM($G$60:G78)</f>
        <v>0</v>
      </c>
      <c r="O78" s="1">
        <f>SUM($G$60:G78)</f>
        <v>0</v>
      </c>
      <c r="P78" s="1">
        <f>SUM($G$60:G78)</f>
        <v>0</v>
      </c>
      <c r="R78" s="1" t="e">
        <f>#REF!</f>
        <v>#REF!</v>
      </c>
      <c r="S78" s="1" t="e">
        <f>SUM(#REF!)</f>
        <v>#REF!</v>
      </c>
      <c r="T78" s="1" t="e">
        <f>SUM(#REF!)</f>
        <v>#REF!</v>
      </c>
      <c r="U78" s="1" t="e">
        <f>SUM(#REF!)</f>
        <v>#REF!</v>
      </c>
      <c r="V78" s="1" t="e">
        <f>SUM(#REF!)</f>
        <v>#REF!</v>
      </c>
      <c r="W78" s="1" t="e">
        <f>SUM(#REF!)</f>
        <v>#REF!</v>
      </c>
      <c r="X78" s="1" t="e">
        <f>SUM(#REF!)</f>
        <v>#REF!</v>
      </c>
      <c r="Y78" s="1" t="e">
        <f>SUM(#REF!)</f>
        <v>#REF!</v>
      </c>
      <c r="Z78" s="1" t="e">
        <f>SUM(#REF!)</f>
        <v>#REF!</v>
      </c>
      <c r="AA78" s="1" t="e">
        <f>SUM(#REF!)</f>
        <v>#REF!</v>
      </c>
      <c r="AB78" s="1" t="e">
        <f>SUM(#REF!)</f>
        <v>#REF!</v>
      </c>
      <c r="AC78" s="1" t="e">
        <f>SUM(#REF!)</f>
        <v>#REF!</v>
      </c>
      <c r="AD78" s="1" t="e">
        <f>SUM(#REF!)</f>
        <v>#REF!</v>
      </c>
      <c r="AE78" s="1" t="e">
        <f>SUM(#REF!)</f>
        <v>#REF!</v>
      </c>
      <c r="AF78" s="1" t="e">
        <f>SUM(#REF!)</f>
        <v>#REF!</v>
      </c>
      <c r="AG78" s="1" t="e">
        <f>SUM(#REF!)</f>
        <v>#REF!</v>
      </c>
      <c r="AH78" s="1" t="e">
        <f>SUM(#REF!)</f>
        <v>#REF!</v>
      </c>
      <c r="AI78" s="1" t="e">
        <f>SUM(#REF!)</f>
        <v>#REF!</v>
      </c>
      <c r="AJ78" s="1" t="e">
        <f>SUM(#REF!)</f>
        <v>#REF!</v>
      </c>
      <c r="AK78" s="1" t="e">
        <f>SUM(#REF!)</f>
        <v>#REF!</v>
      </c>
      <c r="AL78" s="1" t="e">
        <f>SUM(#REF!)</f>
        <v>#REF!</v>
      </c>
      <c r="AM78" s="1" t="e">
        <f>SUM(#REF!)</f>
        <v>#REF!</v>
      </c>
      <c r="AN78" s="1" t="e">
        <f>SUM(#REF!)</f>
        <v>#REF!</v>
      </c>
      <c r="AO78" s="1" t="e">
        <f>SUM(#REF!)</f>
        <v>#REF!</v>
      </c>
      <c r="AP78" s="1" t="e">
        <f>SUM(#REF!)</f>
        <v>#REF!</v>
      </c>
      <c r="AQ78" s="1" t="e">
        <f>SUM(#REF!)</f>
        <v>#REF!</v>
      </c>
      <c r="AR78" s="1" t="e">
        <f>SUM(#REF!)</f>
        <v>#REF!</v>
      </c>
      <c r="AS78" s="1" t="e">
        <f>SUM(#REF!)</f>
        <v>#REF!</v>
      </c>
      <c r="AT78" s="1" t="e">
        <f>SUM(#REF!)</f>
        <v>#REF!</v>
      </c>
      <c r="AU78" s="1" t="e">
        <f>SUM(#REF!)</f>
        <v>#REF!</v>
      </c>
    </row>
    <row r="79" spans="1:47" ht="12.75" hidden="1" customHeight="1" x14ac:dyDescent="0.25">
      <c r="A79" s="1" t="s">
        <v>276</v>
      </c>
      <c r="C79" s="1" t="s">
        <v>276</v>
      </c>
      <c r="L79" s="1">
        <f>SUM($G$60:G79)</f>
        <v>0</v>
      </c>
      <c r="M79" s="1">
        <f>SUM($G$60:G79)</f>
        <v>0</v>
      </c>
      <c r="N79" s="1">
        <f>SUM($G$60:G79)</f>
        <v>0</v>
      </c>
      <c r="O79" s="1">
        <f>SUM($G$60:G79)</f>
        <v>0</v>
      </c>
      <c r="P79" s="1">
        <f>SUM($G$60:G79)</f>
        <v>0</v>
      </c>
      <c r="R79" s="1" t="e">
        <f>#REF!</f>
        <v>#REF!</v>
      </c>
      <c r="S79" s="1" t="e">
        <f>SUM(#REF!)</f>
        <v>#REF!</v>
      </c>
      <c r="T79" s="1" t="e">
        <f>SUM(#REF!)</f>
        <v>#REF!</v>
      </c>
      <c r="U79" s="1" t="e">
        <f>SUM(#REF!)</f>
        <v>#REF!</v>
      </c>
      <c r="V79" s="1" t="e">
        <f>SUM(#REF!)</f>
        <v>#REF!</v>
      </c>
      <c r="W79" s="1" t="e">
        <f>SUM(#REF!)</f>
        <v>#REF!</v>
      </c>
      <c r="X79" s="1" t="e">
        <f>SUM(#REF!)</f>
        <v>#REF!</v>
      </c>
      <c r="Y79" s="1" t="e">
        <f>SUM(#REF!)</f>
        <v>#REF!</v>
      </c>
      <c r="Z79" s="1" t="e">
        <f>SUM(#REF!)</f>
        <v>#REF!</v>
      </c>
      <c r="AA79" s="1" t="e">
        <f>SUM(#REF!)</f>
        <v>#REF!</v>
      </c>
      <c r="AB79" s="1" t="e">
        <f>SUM(#REF!)</f>
        <v>#REF!</v>
      </c>
      <c r="AC79" s="1" t="e">
        <f>SUM(#REF!)</f>
        <v>#REF!</v>
      </c>
      <c r="AD79" s="1" t="e">
        <f>SUM(#REF!)</f>
        <v>#REF!</v>
      </c>
      <c r="AE79" s="1" t="e">
        <f>SUM(#REF!)</f>
        <v>#REF!</v>
      </c>
      <c r="AF79" s="1" t="e">
        <f>SUM(#REF!)</f>
        <v>#REF!</v>
      </c>
      <c r="AG79" s="1" t="e">
        <f>SUM(#REF!)</f>
        <v>#REF!</v>
      </c>
      <c r="AH79" s="1" t="e">
        <f>SUM(#REF!)</f>
        <v>#REF!</v>
      </c>
      <c r="AI79" s="1" t="e">
        <f>SUM(#REF!)</f>
        <v>#REF!</v>
      </c>
      <c r="AJ79" s="1" t="e">
        <f>SUM(#REF!)</f>
        <v>#REF!</v>
      </c>
      <c r="AK79" s="1" t="e">
        <f>SUM(#REF!)</f>
        <v>#REF!</v>
      </c>
      <c r="AL79" s="1" t="e">
        <f>SUM(#REF!)</f>
        <v>#REF!</v>
      </c>
      <c r="AM79" s="1" t="e">
        <f>SUM(#REF!)</f>
        <v>#REF!</v>
      </c>
      <c r="AN79" s="1" t="e">
        <f>SUM(#REF!)</f>
        <v>#REF!</v>
      </c>
      <c r="AO79" s="1" t="e">
        <f>SUM(#REF!)</f>
        <v>#REF!</v>
      </c>
      <c r="AP79" s="1" t="e">
        <f>SUM(#REF!)</f>
        <v>#REF!</v>
      </c>
      <c r="AQ79" s="1" t="e">
        <f>SUM(#REF!)</f>
        <v>#REF!</v>
      </c>
      <c r="AR79" s="1" t="e">
        <f>SUM(#REF!)</f>
        <v>#REF!</v>
      </c>
      <c r="AS79" s="1" t="e">
        <f>SUM(#REF!)</f>
        <v>#REF!</v>
      </c>
      <c r="AT79" s="1" t="e">
        <f>SUM(#REF!)</f>
        <v>#REF!</v>
      </c>
      <c r="AU79" s="1" t="e">
        <f>SUM(#REF!)</f>
        <v>#REF!</v>
      </c>
    </row>
    <row r="80" spans="1:47" ht="12.75" hidden="1" customHeight="1" x14ac:dyDescent="0.25">
      <c r="A80" s="1" t="s">
        <v>276</v>
      </c>
      <c r="C80" s="1" t="s">
        <v>276</v>
      </c>
      <c r="L80" s="1">
        <f>SUM($G$60:G80)</f>
        <v>0</v>
      </c>
      <c r="M80" s="1">
        <f>SUM($G$60:G80)</f>
        <v>0</v>
      </c>
      <c r="N80" s="1">
        <f>SUM($G$60:G80)</f>
        <v>0</v>
      </c>
      <c r="O80" s="1">
        <f>SUM($G$60:G80)</f>
        <v>0</v>
      </c>
      <c r="P80" s="1">
        <f>SUM($G$60:G80)</f>
        <v>0</v>
      </c>
      <c r="R80" s="1" t="e">
        <f>#REF!</f>
        <v>#REF!</v>
      </c>
      <c r="S80" s="1" t="e">
        <f>SUM(#REF!)</f>
        <v>#REF!</v>
      </c>
      <c r="T80" s="1" t="e">
        <f>SUM(#REF!)</f>
        <v>#REF!</v>
      </c>
      <c r="U80" s="1" t="e">
        <f>SUM(#REF!)</f>
        <v>#REF!</v>
      </c>
      <c r="V80" s="1" t="e">
        <f>SUM(#REF!)</f>
        <v>#REF!</v>
      </c>
      <c r="W80" s="1" t="e">
        <f>SUM(#REF!)</f>
        <v>#REF!</v>
      </c>
      <c r="X80" s="1" t="e">
        <f>SUM(#REF!)</f>
        <v>#REF!</v>
      </c>
      <c r="Y80" s="1" t="e">
        <f>SUM(#REF!)</f>
        <v>#REF!</v>
      </c>
      <c r="Z80" s="1" t="e">
        <f>SUM(#REF!)</f>
        <v>#REF!</v>
      </c>
      <c r="AA80" s="1" t="e">
        <f>SUM(#REF!)</f>
        <v>#REF!</v>
      </c>
      <c r="AB80" s="1" t="e">
        <f>SUM(#REF!)</f>
        <v>#REF!</v>
      </c>
      <c r="AC80" s="1" t="e">
        <f>SUM(#REF!)</f>
        <v>#REF!</v>
      </c>
      <c r="AD80" s="1" t="e">
        <f>SUM(#REF!)</f>
        <v>#REF!</v>
      </c>
      <c r="AE80" s="1" t="e">
        <f>SUM(#REF!)</f>
        <v>#REF!</v>
      </c>
      <c r="AF80" s="1" t="e">
        <f>SUM(#REF!)</f>
        <v>#REF!</v>
      </c>
      <c r="AG80" s="1" t="e">
        <f>SUM(#REF!)</f>
        <v>#REF!</v>
      </c>
      <c r="AH80" s="1" t="e">
        <f>SUM(#REF!)</f>
        <v>#REF!</v>
      </c>
      <c r="AI80" s="1" t="e">
        <f>SUM(#REF!)</f>
        <v>#REF!</v>
      </c>
      <c r="AJ80" s="1" t="e">
        <f>SUM(#REF!)</f>
        <v>#REF!</v>
      </c>
      <c r="AK80" s="1" t="e">
        <f>SUM(#REF!)</f>
        <v>#REF!</v>
      </c>
      <c r="AL80" s="1" t="e">
        <f>SUM(#REF!)</f>
        <v>#REF!</v>
      </c>
      <c r="AM80" s="1" t="e">
        <f>SUM(#REF!)</f>
        <v>#REF!</v>
      </c>
      <c r="AN80" s="1" t="e">
        <f>SUM(#REF!)</f>
        <v>#REF!</v>
      </c>
      <c r="AO80" s="1" t="e">
        <f>SUM(#REF!)</f>
        <v>#REF!</v>
      </c>
      <c r="AP80" s="1" t="e">
        <f>SUM(#REF!)</f>
        <v>#REF!</v>
      </c>
      <c r="AQ80" s="1" t="e">
        <f>SUM(#REF!)</f>
        <v>#REF!</v>
      </c>
      <c r="AR80" s="1" t="e">
        <f>SUM(#REF!)</f>
        <v>#REF!</v>
      </c>
      <c r="AS80" s="1" t="e">
        <f>SUM(#REF!)</f>
        <v>#REF!</v>
      </c>
      <c r="AT80" s="1" t="e">
        <f>SUM(#REF!)</f>
        <v>#REF!</v>
      </c>
      <c r="AU80" s="1" t="e">
        <f>SUM(#REF!)</f>
        <v>#REF!</v>
      </c>
    </row>
    <row r="81" spans="1:47" ht="12.75" hidden="1" customHeight="1" x14ac:dyDescent="0.25">
      <c r="A81" s="1" t="s">
        <v>276</v>
      </c>
      <c r="C81" s="1" t="s">
        <v>276</v>
      </c>
      <c r="L81" s="1">
        <f>SUM($G$60:G81)</f>
        <v>0</v>
      </c>
      <c r="M81" s="1">
        <f>SUM($G$60:G81)</f>
        <v>0</v>
      </c>
      <c r="N81" s="1">
        <f>SUM($G$60:G81)</f>
        <v>0</v>
      </c>
      <c r="O81" s="1">
        <f>SUM($G$60:G81)</f>
        <v>0</v>
      </c>
      <c r="P81" s="1">
        <f>SUM($G$60:G81)</f>
        <v>0</v>
      </c>
      <c r="R81" s="1" t="e">
        <f>#REF!</f>
        <v>#REF!</v>
      </c>
      <c r="S81" s="1" t="e">
        <f>SUM(#REF!)</f>
        <v>#REF!</v>
      </c>
      <c r="T81" s="1" t="e">
        <f>SUM(#REF!)</f>
        <v>#REF!</v>
      </c>
      <c r="U81" s="1" t="e">
        <f>SUM(#REF!)</f>
        <v>#REF!</v>
      </c>
      <c r="V81" s="1" t="e">
        <f>SUM(#REF!)</f>
        <v>#REF!</v>
      </c>
      <c r="W81" s="1" t="e">
        <f>SUM(#REF!)</f>
        <v>#REF!</v>
      </c>
      <c r="X81" s="1" t="e">
        <f>SUM(#REF!)</f>
        <v>#REF!</v>
      </c>
      <c r="Y81" s="1" t="e">
        <f>SUM(#REF!)</f>
        <v>#REF!</v>
      </c>
      <c r="Z81" s="1" t="e">
        <f>SUM(#REF!)</f>
        <v>#REF!</v>
      </c>
      <c r="AA81" s="1" t="e">
        <f>SUM(#REF!)</f>
        <v>#REF!</v>
      </c>
      <c r="AB81" s="1" t="e">
        <f>SUM(#REF!)</f>
        <v>#REF!</v>
      </c>
      <c r="AC81" s="1" t="e">
        <f>SUM(#REF!)</f>
        <v>#REF!</v>
      </c>
      <c r="AD81" s="1" t="e">
        <f>SUM(#REF!)</f>
        <v>#REF!</v>
      </c>
      <c r="AE81" s="1" t="e">
        <f>SUM(#REF!)</f>
        <v>#REF!</v>
      </c>
      <c r="AF81" s="1" t="e">
        <f>SUM(#REF!)</f>
        <v>#REF!</v>
      </c>
      <c r="AG81" s="1" t="e">
        <f>SUM(#REF!)</f>
        <v>#REF!</v>
      </c>
      <c r="AH81" s="1" t="e">
        <f>SUM(#REF!)</f>
        <v>#REF!</v>
      </c>
      <c r="AI81" s="1" t="e">
        <f>SUM(#REF!)</f>
        <v>#REF!</v>
      </c>
      <c r="AJ81" s="1" t="e">
        <f>SUM(#REF!)</f>
        <v>#REF!</v>
      </c>
      <c r="AK81" s="1" t="e">
        <f>SUM(#REF!)</f>
        <v>#REF!</v>
      </c>
      <c r="AL81" s="1" t="e">
        <f>SUM(#REF!)</f>
        <v>#REF!</v>
      </c>
      <c r="AM81" s="1" t="e">
        <f>SUM(#REF!)</f>
        <v>#REF!</v>
      </c>
      <c r="AN81" s="1" t="e">
        <f>SUM(#REF!)</f>
        <v>#REF!</v>
      </c>
      <c r="AO81" s="1" t="e">
        <f>SUM(#REF!)</f>
        <v>#REF!</v>
      </c>
      <c r="AP81" s="1" t="e">
        <f>SUM(#REF!)</f>
        <v>#REF!</v>
      </c>
      <c r="AQ81" s="1" t="e">
        <f>SUM(#REF!)</f>
        <v>#REF!</v>
      </c>
      <c r="AR81" s="1" t="e">
        <f>SUM(#REF!)</f>
        <v>#REF!</v>
      </c>
      <c r="AS81" s="1" t="e">
        <f>SUM(#REF!)</f>
        <v>#REF!</v>
      </c>
      <c r="AT81" s="1" t="e">
        <f>SUM(#REF!)</f>
        <v>#REF!</v>
      </c>
      <c r="AU81" s="1" t="e">
        <f>SUM(#REF!)</f>
        <v>#REF!</v>
      </c>
    </row>
    <row r="82" spans="1:47" ht="12.75" hidden="1" customHeight="1" x14ac:dyDescent="0.25">
      <c r="A82" s="1" t="s">
        <v>276</v>
      </c>
      <c r="C82" s="1" t="s">
        <v>276</v>
      </c>
      <c r="L82" s="1">
        <f>SUM($G$60:G82)</f>
        <v>0</v>
      </c>
      <c r="M82" s="1">
        <f>SUM($G$60:G82)</f>
        <v>0</v>
      </c>
      <c r="N82" s="1">
        <f>SUM($G$60:G82)</f>
        <v>0</v>
      </c>
      <c r="O82" s="1">
        <f>SUM($G$60:G82)</f>
        <v>0</v>
      </c>
      <c r="P82" s="1">
        <f>SUM($G$60:G82)</f>
        <v>0</v>
      </c>
      <c r="R82" s="1" t="e">
        <f>#REF!</f>
        <v>#REF!</v>
      </c>
      <c r="S82" s="1" t="e">
        <f>SUM(#REF!)</f>
        <v>#REF!</v>
      </c>
      <c r="T82" s="1" t="e">
        <f>SUM(#REF!)</f>
        <v>#REF!</v>
      </c>
      <c r="U82" s="1" t="e">
        <f>SUM(#REF!)</f>
        <v>#REF!</v>
      </c>
      <c r="V82" s="1" t="e">
        <f>SUM(#REF!)</f>
        <v>#REF!</v>
      </c>
      <c r="W82" s="1" t="e">
        <f>SUM(#REF!)</f>
        <v>#REF!</v>
      </c>
      <c r="X82" s="1" t="e">
        <f>SUM(#REF!)</f>
        <v>#REF!</v>
      </c>
      <c r="Y82" s="1" t="e">
        <f>SUM(#REF!)</f>
        <v>#REF!</v>
      </c>
      <c r="Z82" s="1" t="e">
        <f>SUM(#REF!)</f>
        <v>#REF!</v>
      </c>
      <c r="AA82" s="1" t="e">
        <f>SUM(#REF!)</f>
        <v>#REF!</v>
      </c>
      <c r="AB82" s="1" t="e">
        <f>SUM(#REF!)</f>
        <v>#REF!</v>
      </c>
      <c r="AC82" s="1" t="e">
        <f>SUM(#REF!)</f>
        <v>#REF!</v>
      </c>
      <c r="AD82" s="1" t="e">
        <f>SUM(#REF!)</f>
        <v>#REF!</v>
      </c>
      <c r="AE82" s="1" t="e">
        <f>SUM(#REF!)</f>
        <v>#REF!</v>
      </c>
      <c r="AF82" s="1" t="e">
        <f>SUM(#REF!)</f>
        <v>#REF!</v>
      </c>
      <c r="AG82" s="1" t="e">
        <f>SUM(#REF!)</f>
        <v>#REF!</v>
      </c>
      <c r="AH82" s="1" t="e">
        <f>SUM(#REF!)</f>
        <v>#REF!</v>
      </c>
      <c r="AI82" s="1" t="e">
        <f>SUM(#REF!)</f>
        <v>#REF!</v>
      </c>
      <c r="AJ82" s="1" t="e">
        <f>SUM(#REF!)</f>
        <v>#REF!</v>
      </c>
      <c r="AK82" s="1" t="e">
        <f>SUM(#REF!)</f>
        <v>#REF!</v>
      </c>
      <c r="AL82" s="1" t="e">
        <f>SUM(#REF!)</f>
        <v>#REF!</v>
      </c>
      <c r="AM82" s="1" t="e">
        <f>SUM(#REF!)</f>
        <v>#REF!</v>
      </c>
      <c r="AN82" s="1" t="e">
        <f>SUM(#REF!)</f>
        <v>#REF!</v>
      </c>
      <c r="AO82" s="1" t="e">
        <f>SUM(#REF!)</f>
        <v>#REF!</v>
      </c>
      <c r="AP82" s="1" t="e">
        <f>SUM(#REF!)</f>
        <v>#REF!</v>
      </c>
      <c r="AQ82" s="1" t="e">
        <f>SUM(#REF!)</f>
        <v>#REF!</v>
      </c>
      <c r="AR82" s="1" t="e">
        <f>SUM(#REF!)</f>
        <v>#REF!</v>
      </c>
      <c r="AS82" s="1" t="e">
        <f>SUM(#REF!)</f>
        <v>#REF!</v>
      </c>
      <c r="AT82" s="1" t="e">
        <f>SUM(#REF!)</f>
        <v>#REF!</v>
      </c>
      <c r="AU82" s="1" t="e">
        <f>SUM(#REF!)</f>
        <v>#REF!</v>
      </c>
    </row>
    <row r="83" spans="1:47" ht="12.75" hidden="1" customHeight="1" x14ac:dyDescent="0.25">
      <c r="A83" s="1" t="s">
        <v>276</v>
      </c>
      <c r="C83" s="1" t="s">
        <v>276</v>
      </c>
      <c r="L83" s="1">
        <f>SUM($G$60:G83)</f>
        <v>0</v>
      </c>
      <c r="M83" s="1">
        <f>SUM($G$60:G83)</f>
        <v>0</v>
      </c>
      <c r="N83" s="1">
        <f>SUM($G$60:G83)</f>
        <v>0</v>
      </c>
      <c r="O83" s="1">
        <f>SUM($G$60:G83)</f>
        <v>0</v>
      </c>
      <c r="P83" s="1">
        <f>SUM($G$60:G83)</f>
        <v>0</v>
      </c>
      <c r="R83" s="1" t="e">
        <f>#REF!</f>
        <v>#REF!</v>
      </c>
      <c r="S83" s="1" t="e">
        <f>SUM(#REF!)</f>
        <v>#REF!</v>
      </c>
      <c r="T83" s="1" t="e">
        <f>SUM(#REF!)</f>
        <v>#REF!</v>
      </c>
      <c r="U83" s="1" t="e">
        <f>SUM(#REF!)</f>
        <v>#REF!</v>
      </c>
      <c r="V83" s="1" t="e">
        <f>SUM(#REF!)</f>
        <v>#REF!</v>
      </c>
      <c r="W83" s="1" t="e">
        <f>SUM(#REF!)</f>
        <v>#REF!</v>
      </c>
      <c r="X83" s="1" t="e">
        <f>SUM(#REF!)</f>
        <v>#REF!</v>
      </c>
      <c r="Y83" s="1" t="e">
        <f>SUM(#REF!)</f>
        <v>#REF!</v>
      </c>
      <c r="Z83" s="1" t="e">
        <f>SUM(#REF!)</f>
        <v>#REF!</v>
      </c>
      <c r="AA83" s="1" t="e">
        <f>SUM(#REF!)</f>
        <v>#REF!</v>
      </c>
      <c r="AB83" s="1" t="e">
        <f>SUM(#REF!)</f>
        <v>#REF!</v>
      </c>
      <c r="AC83" s="1" t="e">
        <f>SUM(#REF!)</f>
        <v>#REF!</v>
      </c>
      <c r="AD83" s="1" t="e">
        <f>SUM(#REF!)</f>
        <v>#REF!</v>
      </c>
      <c r="AE83" s="1" t="e">
        <f>SUM(#REF!)</f>
        <v>#REF!</v>
      </c>
      <c r="AF83" s="1" t="e">
        <f>SUM(#REF!)</f>
        <v>#REF!</v>
      </c>
      <c r="AG83" s="1" t="e">
        <f>SUM(#REF!)</f>
        <v>#REF!</v>
      </c>
      <c r="AH83" s="1" t="e">
        <f>SUM(#REF!)</f>
        <v>#REF!</v>
      </c>
      <c r="AI83" s="1" t="e">
        <f>SUM(#REF!)</f>
        <v>#REF!</v>
      </c>
      <c r="AJ83" s="1" t="e">
        <f>SUM(#REF!)</f>
        <v>#REF!</v>
      </c>
      <c r="AK83" s="1" t="e">
        <f>SUM(#REF!)</f>
        <v>#REF!</v>
      </c>
      <c r="AL83" s="1" t="e">
        <f>SUM(#REF!)</f>
        <v>#REF!</v>
      </c>
      <c r="AM83" s="1" t="e">
        <f>SUM(#REF!)</f>
        <v>#REF!</v>
      </c>
      <c r="AN83" s="1" t="e">
        <f>SUM(#REF!)</f>
        <v>#REF!</v>
      </c>
      <c r="AO83" s="1" t="e">
        <f>SUM(#REF!)</f>
        <v>#REF!</v>
      </c>
      <c r="AP83" s="1" t="e">
        <f>SUM(#REF!)</f>
        <v>#REF!</v>
      </c>
      <c r="AQ83" s="1" t="e">
        <f>SUM(#REF!)</f>
        <v>#REF!</v>
      </c>
      <c r="AR83" s="1" t="e">
        <f>SUM(#REF!)</f>
        <v>#REF!</v>
      </c>
      <c r="AS83" s="1" t="e">
        <f>SUM(#REF!)</f>
        <v>#REF!</v>
      </c>
      <c r="AT83" s="1" t="e">
        <f>SUM(#REF!)</f>
        <v>#REF!</v>
      </c>
      <c r="AU83" s="1" t="e">
        <f>SUM(#REF!)</f>
        <v>#REF!</v>
      </c>
    </row>
    <row r="84" spans="1:47" ht="12.75" hidden="1" customHeight="1" x14ac:dyDescent="0.25">
      <c r="A84" s="1" t="s">
        <v>276</v>
      </c>
      <c r="C84" s="1" t="s">
        <v>276</v>
      </c>
      <c r="L84" s="1">
        <f>SUM($G$60:G84)</f>
        <v>0</v>
      </c>
      <c r="M84" s="1">
        <f>SUM($G$60:G84)</f>
        <v>0</v>
      </c>
      <c r="N84" s="1">
        <f>SUM($G$60:G84)</f>
        <v>0</v>
      </c>
      <c r="O84" s="1">
        <f>SUM($G$60:G84)</f>
        <v>0</v>
      </c>
      <c r="P84" s="1">
        <f>SUM($G$60:G84)</f>
        <v>0</v>
      </c>
      <c r="R84" s="1" t="e">
        <f>#REF!</f>
        <v>#REF!</v>
      </c>
      <c r="S84" s="1" t="e">
        <f>SUM(#REF!)</f>
        <v>#REF!</v>
      </c>
      <c r="T84" s="1" t="e">
        <f>SUM(#REF!)</f>
        <v>#REF!</v>
      </c>
      <c r="U84" s="1" t="e">
        <f>SUM(#REF!)</f>
        <v>#REF!</v>
      </c>
      <c r="V84" s="1" t="e">
        <f>SUM(#REF!)</f>
        <v>#REF!</v>
      </c>
      <c r="W84" s="1" t="e">
        <f>SUM(#REF!)</f>
        <v>#REF!</v>
      </c>
      <c r="X84" s="1" t="e">
        <f>SUM(#REF!)</f>
        <v>#REF!</v>
      </c>
      <c r="Y84" s="1" t="e">
        <f>SUM(#REF!)</f>
        <v>#REF!</v>
      </c>
      <c r="Z84" s="1" t="e">
        <f>SUM(#REF!)</f>
        <v>#REF!</v>
      </c>
      <c r="AA84" s="1" t="e">
        <f>SUM(#REF!)</f>
        <v>#REF!</v>
      </c>
      <c r="AB84" s="1" t="e">
        <f>SUM(#REF!)</f>
        <v>#REF!</v>
      </c>
      <c r="AC84" s="1" t="e">
        <f>SUM(#REF!)</f>
        <v>#REF!</v>
      </c>
      <c r="AD84" s="1" t="e">
        <f>SUM(#REF!)</f>
        <v>#REF!</v>
      </c>
      <c r="AE84" s="1" t="e">
        <f>SUM(#REF!)</f>
        <v>#REF!</v>
      </c>
      <c r="AF84" s="1" t="e">
        <f>SUM(#REF!)</f>
        <v>#REF!</v>
      </c>
      <c r="AG84" s="1" t="e">
        <f>SUM(#REF!)</f>
        <v>#REF!</v>
      </c>
      <c r="AH84" s="1" t="e">
        <f>SUM(#REF!)</f>
        <v>#REF!</v>
      </c>
      <c r="AI84" s="1" t="e">
        <f>SUM(#REF!)</f>
        <v>#REF!</v>
      </c>
      <c r="AJ84" s="1" t="e">
        <f>SUM(#REF!)</f>
        <v>#REF!</v>
      </c>
      <c r="AK84" s="1" t="e">
        <f>SUM(#REF!)</f>
        <v>#REF!</v>
      </c>
      <c r="AL84" s="1" t="e">
        <f>SUM(#REF!)</f>
        <v>#REF!</v>
      </c>
      <c r="AM84" s="1" t="e">
        <f>SUM(#REF!)</f>
        <v>#REF!</v>
      </c>
      <c r="AN84" s="1" t="e">
        <f>SUM(#REF!)</f>
        <v>#REF!</v>
      </c>
      <c r="AO84" s="1" t="e">
        <f>SUM(#REF!)</f>
        <v>#REF!</v>
      </c>
      <c r="AP84" s="1" t="e">
        <f>SUM(#REF!)</f>
        <v>#REF!</v>
      </c>
      <c r="AQ84" s="1" t="e">
        <f>SUM(#REF!)</f>
        <v>#REF!</v>
      </c>
      <c r="AR84" s="1" t="e">
        <f>SUM(#REF!)</f>
        <v>#REF!</v>
      </c>
      <c r="AS84" s="1" t="e">
        <f>SUM(#REF!)</f>
        <v>#REF!</v>
      </c>
      <c r="AT84" s="1" t="e">
        <f>SUM(#REF!)</f>
        <v>#REF!</v>
      </c>
      <c r="AU84" s="1" t="e">
        <f>SUM(#REF!)</f>
        <v>#REF!</v>
      </c>
    </row>
    <row r="85" spans="1:47" ht="12.75" hidden="1" customHeight="1" x14ac:dyDescent="0.25">
      <c r="A85" s="1" t="s">
        <v>276</v>
      </c>
      <c r="C85" s="1" t="s">
        <v>276</v>
      </c>
      <c r="L85" s="1">
        <f>SUM(G60:G85)</f>
        <v>0</v>
      </c>
      <c r="M85" s="1">
        <f>SUM($G$60:G85)</f>
        <v>0</v>
      </c>
      <c r="N85" s="1">
        <f>SUM($G$60:G85)</f>
        <v>0</v>
      </c>
      <c r="O85" s="1">
        <f>SUM($G$60:G85)</f>
        <v>0</v>
      </c>
      <c r="P85" s="1">
        <f>SUM($G$60:G85)</f>
        <v>0</v>
      </c>
      <c r="R85" s="1" t="e">
        <f>#REF!</f>
        <v>#REF!</v>
      </c>
      <c r="S85" s="1" t="e">
        <f>SUM(#REF!)</f>
        <v>#REF!</v>
      </c>
      <c r="T85" s="1" t="e">
        <f>SUM(#REF!)</f>
        <v>#REF!</v>
      </c>
      <c r="U85" s="1" t="e">
        <f>SUM(#REF!)</f>
        <v>#REF!</v>
      </c>
      <c r="V85" s="1" t="e">
        <f>SUM(#REF!)</f>
        <v>#REF!</v>
      </c>
      <c r="W85" s="1" t="e">
        <f>SUM(#REF!)</f>
        <v>#REF!</v>
      </c>
      <c r="X85" s="1" t="e">
        <f>SUM(#REF!)</f>
        <v>#REF!</v>
      </c>
      <c r="Y85" s="1" t="e">
        <f>SUM(#REF!)</f>
        <v>#REF!</v>
      </c>
      <c r="Z85" s="1" t="e">
        <f>SUM(#REF!)</f>
        <v>#REF!</v>
      </c>
      <c r="AA85" s="1" t="e">
        <f>SUM(#REF!)</f>
        <v>#REF!</v>
      </c>
      <c r="AB85" s="1" t="e">
        <f>SUM(#REF!)</f>
        <v>#REF!</v>
      </c>
      <c r="AC85" s="1" t="e">
        <f>SUM(#REF!)</f>
        <v>#REF!</v>
      </c>
      <c r="AD85" s="1" t="e">
        <f>SUM(#REF!)</f>
        <v>#REF!</v>
      </c>
      <c r="AE85" s="1" t="e">
        <f>SUM(#REF!)</f>
        <v>#REF!</v>
      </c>
      <c r="AF85" s="1" t="e">
        <f>SUM(#REF!)</f>
        <v>#REF!</v>
      </c>
      <c r="AG85" s="1" t="e">
        <f>SUM(#REF!)</f>
        <v>#REF!</v>
      </c>
      <c r="AH85" s="1" t="e">
        <f>SUM(#REF!)</f>
        <v>#REF!</v>
      </c>
      <c r="AI85" s="1" t="e">
        <f>SUM(#REF!)</f>
        <v>#REF!</v>
      </c>
      <c r="AJ85" s="1" t="e">
        <f>SUM(#REF!)</f>
        <v>#REF!</v>
      </c>
      <c r="AK85" s="1" t="e">
        <f>SUM(#REF!)</f>
        <v>#REF!</v>
      </c>
      <c r="AL85" s="1" t="e">
        <f>SUM(#REF!)</f>
        <v>#REF!</v>
      </c>
      <c r="AM85" s="1" t="e">
        <f>SUM(#REF!)</f>
        <v>#REF!</v>
      </c>
      <c r="AN85" s="1" t="e">
        <f>SUM(#REF!)</f>
        <v>#REF!</v>
      </c>
      <c r="AO85" s="1" t="e">
        <f>SUM(#REF!)</f>
        <v>#REF!</v>
      </c>
      <c r="AP85" s="1" t="e">
        <f>SUM(#REF!)</f>
        <v>#REF!</v>
      </c>
      <c r="AQ85" s="1" t="e">
        <f>SUM(#REF!)</f>
        <v>#REF!</v>
      </c>
      <c r="AR85" s="1" t="e">
        <f>SUM(#REF!)</f>
        <v>#REF!</v>
      </c>
      <c r="AS85" s="1" t="e">
        <f>SUM(#REF!)</f>
        <v>#REF!</v>
      </c>
      <c r="AT85" s="1" t="e">
        <f>SUM(#REF!)</f>
        <v>#REF!</v>
      </c>
      <c r="AU85" s="1" t="e">
        <f>SUM(#REF!)</f>
        <v>#REF!</v>
      </c>
    </row>
    <row r="86" spans="1:47" ht="12.75" hidden="1" customHeight="1" x14ac:dyDescent="0.25">
      <c r="A86" s="1" t="s">
        <v>276</v>
      </c>
      <c r="C86" s="1" t="s">
        <v>276</v>
      </c>
      <c r="L86" s="1">
        <f>SUM(G61:G86)</f>
        <v>0</v>
      </c>
      <c r="M86" s="1">
        <f>SUM(G60:G86)</f>
        <v>0</v>
      </c>
      <c r="N86" s="1">
        <f>SUM($G$60:G86)</f>
        <v>0</v>
      </c>
      <c r="O86" s="1">
        <f>SUM($G$60:G86)</f>
        <v>0</v>
      </c>
      <c r="P86" s="1">
        <f>SUM($G$60:G86)</f>
        <v>0</v>
      </c>
      <c r="R86" s="1" t="e">
        <f>#REF!</f>
        <v>#REF!</v>
      </c>
      <c r="S86" s="1" t="e">
        <f>SUM(#REF!)</f>
        <v>#REF!</v>
      </c>
      <c r="T86" s="1" t="e">
        <f>SUM(#REF!)</f>
        <v>#REF!</v>
      </c>
      <c r="U86" s="1" t="e">
        <f>SUM(#REF!)</f>
        <v>#REF!</v>
      </c>
      <c r="V86" s="1" t="e">
        <f>SUM(#REF!)</f>
        <v>#REF!</v>
      </c>
      <c r="W86" s="1" t="e">
        <f>SUM(#REF!)</f>
        <v>#REF!</v>
      </c>
      <c r="X86" s="1" t="e">
        <f>SUM(#REF!)</f>
        <v>#REF!</v>
      </c>
      <c r="Y86" s="1" t="e">
        <f>SUM(#REF!)</f>
        <v>#REF!</v>
      </c>
      <c r="Z86" s="1" t="e">
        <f>SUM(#REF!)</f>
        <v>#REF!</v>
      </c>
      <c r="AA86" s="1" t="e">
        <f>SUM(#REF!)</f>
        <v>#REF!</v>
      </c>
      <c r="AB86" s="1" t="e">
        <f>SUM(#REF!)</f>
        <v>#REF!</v>
      </c>
      <c r="AC86" s="1" t="e">
        <f>SUM(#REF!)</f>
        <v>#REF!</v>
      </c>
      <c r="AD86" s="1" t="e">
        <f>SUM(#REF!)</f>
        <v>#REF!</v>
      </c>
      <c r="AE86" s="1" t="e">
        <f>SUM(#REF!)</f>
        <v>#REF!</v>
      </c>
      <c r="AF86" s="1" t="e">
        <f>SUM(#REF!)</f>
        <v>#REF!</v>
      </c>
      <c r="AG86" s="1" t="e">
        <f>SUM(#REF!)</f>
        <v>#REF!</v>
      </c>
      <c r="AH86" s="1" t="e">
        <f>SUM(#REF!)</f>
        <v>#REF!</v>
      </c>
      <c r="AI86" s="1" t="e">
        <f>SUM(#REF!)</f>
        <v>#REF!</v>
      </c>
      <c r="AJ86" s="1" t="e">
        <f>SUM(#REF!)</f>
        <v>#REF!</v>
      </c>
      <c r="AK86" s="1" t="e">
        <f>SUM(#REF!)</f>
        <v>#REF!</v>
      </c>
      <c r="AL86" s="1" t="e">
        <f>SUM(#REF!)</f>
        <v>#REF!</v>
      </c>
      <c r="AM86" s="1" t="e">
        <f>SUM(#REF!)</f>
        <v>#REF!</v>
      </c>
      <c r="AN86" s="1" t="e">
        <f>SUM(#REF!)</f>
        <v>#REF!</v>
      </c>
      <c r="AO86" s="1" t="e">
        <f>SUM(#REF!)</f>
        <v>#REF!</v>
      </c>
      <c r="AP86" s="1" t="e">
        <f>SUM(#REF!)</f>
        <v>#REF!</v>
      </c>
      <c r="AQ86" s="1" t="e">
        <f>SUM(#REF!)</f>
        <v>#REF!</v>
      </c>
      <c r="AR86" s="1" t="e">
        <f>SUM(#REF!)</f>
        <v>#REF!</v>
      </c>
      <c r="AS86" s="1" t="e">
        <f>SUM(#REF!)</f>
        <v>#REF!</v>
      </c>
      <c r="AT86" s="1" t="e">
        <f>SUM(#REF!)</f>
        <v>#REF!</v>
      </c>
      <c r="AU86" s="1" t="e">
        <f>SUM(#REF!)</f>
        <v>#REF!</v>
      </c>
    </row>
    <row r="87" spans="1:47" ht="12.75" hidden="1" customHeight="1" x14ac:dyDescent="0.25">
      <c r="A87" s="1" t="s">
        <v>276</v>
      </c>
      <c r="C87" s="1" t="s">
        <v>276</v>
      </c>
      <c r="L87" s="1">
        <f>SUM(G62:G87)</f>
        <v>0</v>
      </c>
      <c r="M87" s="1">
        <f>SUM(G61:G87)</f>
        <v>0</v>
      </c>
      <c r="N87" s="1">
        <f>SUM(G60:G87)</f>
        <v>0</v>
      </c>
      <c r="O87" s="1">
        <f>SUM($G$60:G87)</f>
        <v>0</v>
      </c>
      <c r="P87" s="1">
        <f>SUM($G$60:G87)</f>
        <v>0</v>
      </c>
      <c r="R87" s="1" t="e">
        <f>#REF!</f>
        <v>#REF!</v>
      </c>
      <c r="S87" s="1" t="e">
        <f>SUM(#REF!)</f>
        <v>#REF!</v>
      </c>
      <c r="T87" s="1" t="e">
        <f>SUM(#REF!)</f>
        <v>#REF!</v>
      </c>
      <c r="U87" s="1" t="e">
        <f>SUM(#REF!)</f>
        <v>#REF!</v>
      </c>
      <c r="V87" s="1" t="e">
        <f>SUM(#REF!)</f>
        <v>#REF!</v>
      </c>
      <c r="W87" s="1" t="e">
        <f>SUM(#REF!)</f>
        <v>#REF!</v>
      </c>
      <c r="X87" s="1" t="e">
        <f>SUM(#REF!)</f>
        <v>#REF!</v>
      </c>
      <c r="Y87" s="1" t="e">
        <f>SUM(#REF!)</f>
        <v>#REF!</v>
      </c>
      <c r="Z87" s="1" t="e">
        <f>SUM(#REF!)</f>
        <v>#REF!</v>
      </c>
      <c r="AA87" s="1" t="e">
        <f>SUM(#REF!)</f>
        <v>#REF!</v>
      </c>
      <c r="AB87" s="1" t="e">
        <f>SUM(#REF!)</f>
        <v>#REF!</v>
      </c>
      <c r="AC87" s="1" t="e">
        <f>SUM(#REF!)</f>
        <v>#REF!</v>
      </c>
      <c r="AD87" s="1" t="e">
        <f>SUM(#REF!)</f>
        <v>#REF!</v>
      </c>
      <c r="AE87" s="1" t="e">
        <f>SUM(#REF!)</f>
        <v>#REF!</v>
      </c>
      <c r="AF87" s="1" t="e">
        <f>SUM(#REF!)</f>
        <v>#REF!</v>
      </c>
      <c r="AG87" s="1" t="e">
        <f>SUM(#REF!)</f>
        <v>#REF!</v>
      </c>
      <c r="AH87" s="1" t="e">
        <f>SUM(#REF!)</f>
        <v>#REF!</v>
      </c>
      <c r="AI87" s="1" t="e">
        <f>SUM(#REF!)</f>
        <v>#REF!</v>
      </c>
      <c r="AJ87" s="1" t="e">
        <f>SUM(#REF!)</f>
        <v>#REF!</v>
      </c>
      <c r="AK87" s="1" t="e">
        <f>SUM(#REF!)</f>
        <v>#REF!</v>
      </c>
      <c r="AL87" s="1" t="e">
        <f>SUM(#REF!)</f>
        <v>#REF!</v>
      </c>
      <c r="AM87" s="1" t="e">
        <f>SUM(#REF!)</f>
        <v>#REF!</v>
      </c>
      <c r="AN87" s="1" t="e">
        <f>SUM(#REF!)</f>
        <v>#REF!</v>
      </c>
      <c r="AO87" s="1" t="e">
        <f>SUM(#REF!)</f>
        <v>#REF!</v>
      </c>
      <c r="AP87" s="1" t="e">
        <f>SUM(#REF!)</f>
        <v>#REF!</v>
      </c>
      <c r="AQ87" s="1" t="e">
        <f>SUM(#REF!)</f>
        <v>#REF!</v>
      </c>
      <c r="AR87" s="1" t="e">
        <f>SUM(#REF!)</f>
        <v>#REF!</v>
      </c>
      <c r="AS87" s="1" t="e">
        <f>SUM(#REF!)</f>
        <v>#REF!</v>
      </c>
      <c r="AT87" s="1" t="e">
        <f>SUM(#REF!)</f>
        <v>#REF!</v>
      </c>
      <c r="AU87" s="1" t="e">
        <f>SUM(#REF!)</f>
        <v>#REF!</v>
      </c>
    </row>
    <row r="88" spans="1:47" ht="12.75" hidden="1" customHeight="1" x14ac:dyDescent="0.25">
      <c r="A88" s="1" t="s">
        <v>276</v>
      </c>
      <c r="C88" s="1" t="s">
        <v>276</v>
      </c>
      <c r="L88" s="1">
        <f>SUM(G63:G88)</f>
        <v>0</v>
      </c>
      <c r="M88" s="1">
        <f>SUM(G62:G88)</f>
        <v>0</v>
      </c>
      <c r="N88" s="1">
        <f>SUM(G61:G88)</f>
        <v>0</v>
      </c>
      <c r="O88" s="1">
        <f>SUM(G60:G88)</f>
        <v>0</v>
      </c>
      <c r="P88" s="1">
        <f>SUM($G$60:G88)</f>
        <v>0</v>
      </c>
      <c r="R88" s="1" t="e">
        <f>#REF!</f>
        <v>#REF!</v>
      </c>
      <c r="S88" s="1" t="e">
        <f>SUM(#REF!)</f>
        <v>#REF!</v>
      </c>
      <c r="T88" s="1" t="e">
        <f>SUM(#REF!)</f>
        <v>#REF!</v>
      </c>
      <c r="U88" s="1" t="e">
        <f>SUM(#REF!)</f>
        <v>#REF!</v>
      </c>
      <c r="V88" s="1" t="e">
        <f>SUM(#REF!)</f>
        <v>#REF!</v>
      </c>
      <c r="W88" s="1" t="e">
        <f>SUM(#REF!)</f>
        <v>#REF!</v>
      </c>
      <c r="X88" s="1" t="e">
        <f>SUM(#REF!)</f>
        <v>#REF!</v>
      </c>
      <c r="Y88" s="1" t="e">
        <f>SUM(#REF!)</f>
        <v>#REF!</v>
      </c>
      <c r="Z88" s="1" t="e">
        <f>SUM(#REF!)</f>
        <v>#REF!</v>
      </c>
      <c r="AA88" s="1" t="e">
        <f>SUM(#REF!)</f>
        <v>#REF!</v>
      </c>
      <c r="AB88" s="1" t="e">
        <f>SUM(#REF!)</f>
        <v>#REF!</v>
      </c>
      <c r="AC88" s="1" t="e">
        <f>SUM(#REF!)</f>
        <v>#REF!</v>
      </c>
      <c r="AD88" s="1" t="e">
        <f>SUM(#REF!)</f>
        <v>#REF!</v>
      </c>
      <c r="AE88" s="1" t="e">
        <f>SUM(#REF!)</f>
        <v>#REF!</v>
      </c>
      <c r="AF88" s="1" t="e">
        <f>SUM(#REF!)</f>
        <v>#REF!</v>
      </c>
      <c r="AG88" s="1" t="e">
        <f>SUM(#REF!)</f>
        <v>#REF!</v>
      </c>
      <c r="AH88" s="1" t="e">
        <f>SUM(#REF!)</f>
        <v>#REF!</v>
      </c>
      <c r="AI88" s="1" t="e">
        <f>SUM(#REF!)</f>
        <v>#REF!</v>
      </c>
      <c r="AJ88" s="1" t="e">
        <f>SUM(#REF!)</f>
        <v>#REF!</v>
      </c>
      <c r="AK88" s="1" t="e">
        <f>SUM(#REF!)</f>
        <v>#REF!</v>
      </c>
      <c r="AL88" s="1" t="e">
        <f>SUM(#REF!)</f>
        <v>#REF!</v>
      </c>
      <c r="AM88" s="1" t="e">
        <f>SUM(#REF!)</f>
        <v>#REF!</v>
      </c>
      <c r="AN88" s="1" t="e">
        <f>SUM(#REF!)</f>
        <v>#REF!</v>
      </c>
      <c r="AO88" s="1" t="e">
        <f>SUM(#REF!)</f>
        <v>#REF!</v>
      </c>
      <c r="AP88" s="1" t="e">
        <f>SUM(#REF!)</f>
        <v>#REF!</v>
      </c>
      <c r="AQ88" s="1" t="e">
        <f>SUM(#REF!)</f>
        <v>#REF!</v>
      </c>
      <c r="AR88" s="1" t="e">
        <f>SUM(#REF!)</f>
        <v>#REF!</v>
      </c>
      <c r="AS88" s="1" t="e">
        <f>SUM(#REF!)</f>
        <v>#REF!</v>
      </c>
      <c r="AT88" s="1" t="e">
        <f>SUM(#REF!)</f>
        <v>#REF!</v>
      </c>
      <c r="AU88" s="1" t="e">
        <f>SUM(#REF!)</f>
        <v>#REF!</v>
      </c>
    </row>
    <row r="89" spans="1:47" ht="12.75" hidden="1" customHeight="1" x14ac:dyDescent="0.25">
      <c r="A89" s="1" t="s">
        <v>276</v>
      </c>
      <c r="C89" s="1" t="s">
        <v>276</v>
      </c>
      <c r="L89" s="1">
        <f>SUM(G64:G89)</f>
        <v>0</v>
      </c>
      <c r="M89" s="1">
        <f>SUM(G63:G89)</f>
        <v>0</v>
      </c>
      <c r="N89" s="1">
        <f>SUM(G62:G89)</f>
        <v>0</v>
      </c>
      <c r="O89" s="1">
        <f>SUM(G61:G89)</f>
        <v>0</v>
      </c>
      <c r="P89" s="1">
        <f>SUM($G$60:G89)</f>
        <v>0</v>
      </c>
      <c r="R89" s="1" t="e">
        <f>#REF!</f>
        <v>#REF!</v>
      </c>
      <c r="S89" s="1" t="e">
        <f>SUM(#REF!)</f>
        <v>#REF!</v>
      </c>
      <c r="T89" s="1" t="e">
        <f>SUM(#REF!)</f>
        <v>#REF!</v>
      </c>
      <c r="U89" s="1" t="e">
        <f>SUM(#REF!)</f>
        <v>#REF!</v>
      </c>
      <c r="V89" s="1" t="e">
        <f>SUM(#REF!)</f>
        <v>#REF!</v>
      </c>
      <c r="W89" s="1" t="e">
        <f>SUM(#REF!)</f>
        <v>#REF!</v>
      </c>
      <c r="X89" s="1" t="e">
        <f>SUM(#REF!)</f>
        <v>#REF!</v>
      </c>
      <c r="Y89" s="1" t="e">
        <f>SUM(#REF!)</f>
        <v>#REF!</v>
      </c>
      <c r="Z89" s="1" t="e">
        <f>SUM(#REF!)</f>
        <v>#REF!</v>
      </c>
      <c r="AA89" s="1" t="e">
        <f>SUM(#REF!)</f>
        <v>#REF!</v>
      </c>
      <c r="AB89" s="1" t="e">
        <f>SUM(#REF!)</f>
        <v>#REF!</v>
      </c>
      <c r="AC89" s="1" t="e">
        <f>SUM(#REF!)</f>
        <v>#REF!</v>
      </c>
      <c r="AD89" s="1" t="e">
        <f>SUM(#REF!)</f>
        <v>#REF!</v>
      </c>
      <c r="AE89" s="1" t="e">
        <f>SUM(#REF!)</f>
        <v>#REF!</v>
      </c>
      <c r="AF89" s="1" t="e">
        <f>SUM(#REF!)</f>
        <v>#REF!</v>
      </c>
      <c r="AG89" s="1" t="e">
        <f>SUM(#REF!)</f>
        <v>#REF!</v>
      </c>
      <c r="AH89" s="1" t="e">
        <f>SUM(#REF!)</f>
        <v>#REF!</v>
      </c>
      <c r="AI89" s="1" t="e">
        <f>SUM(#REF!)</f>
        <v>#REF!</v>
      </c>
      <c r="AJ89" s="1" t="e">
        <f>SUM(#REF!)</f>
        <v>#REF!</v>
      </c>
      <c r="AK89" s="1" t="e">
        <f>SUM(#REF!)</f>
        <v>#REF!</v>
      </c>
      <c r="AL89" s="1" t="e">
        <f>SUM(#REF!)</f>
        <v>#REF!</v>
      </c>
      <c r="AM89" s="1" t="e">
        <f>SUM(#REF!)</f>
        <v>#REF!</v>
      </c>
      <c r="AN89" s="1" t="e">
        <f>SUM(#REF!)</f>
        <v>#REF!</v>
      </c>
      <c r="AO89" s="1" t="e">
        <f>SUM(#REF!)</f>
        <v>#REF!</v>
      </c>
      <c r="AP89" s="1" t="e">
        <f>SUM(#REF!)</f>
        <v>#REF!</v>
      </c>
      <c r="AQ89" s="1" t="e">
        <f>SUM(#REF!)</f>
        <v>#REF!</v>
      </c>
      <c r="AR89" s="1" t="e">
        <f>SUM(#REF!)</f>
        <v>#REF!</v>
      </c>
      <c r="AS89" s="1" t="e">
        <f>SUM(#REF!)</f>
        <v>#REF!</v>
      </c>
      <c r="AT89" s="1" t="e">
        <f>SUM(#REF!)</f>
        <v>#REF!</v>
      </c>
      <c r="AU89" s="1" t="e">
        <f>SUM(#REF!)</f>
        <v>#REF!</v>
      </c>
    </row>
    <row r="90" spans="1:47" ht="12.75" hidden="1" customHeight="1" x14ac:dyDescent="0.25">
      <c r="A90" s="1" t="s">
        <v>276</v>
      </c>
      <c r="C90" s="1" t="s">
        <v>276</v>
      </c>
    </row>
    <row r="91" spans="1:47" ht="12.75" hidden="1" customHeight="1" x14ac:dyDescent="0.25">
      <c r="A91" s="1" t="s">
        <v>276</v>
      </c>
      <c r="C91" s="1" t="s">
        <v>276</v>
      </c>
    </row>
    <row r="92" spans="1:47" ht="12.75" hidden="1" customHeight="1" x14ac:dyDescent="0.25">
      <c r="C92" s="1" t="s">
        <v>276</v>
      </c>
    </row>
    <row r="93" spans="1:47" hidden="1" x14ac:dyDescent="0.25"/>
    <row r="94" spans="1:47" hidden="1" x14ac:dyDescent="0.25"/>
    <row r="95" spans="1:47" ht="12.75" hidden="1" customHeight="1" x14ac:dyDescent="0.25"/>
    <row r="96" spans="1:47" ht="12.75" hidden="1" customHeight="1" x14ac:dyDescent="0.25"/>
    <row r="97" s="1" customFormat="1" ht="12.75" hidden="1" customHeight="1" x14ac:dyDescent="0.25"/>
    <row r="98" s="1" customFormat="1" ht="12.75" hidden="1" customHeight="1" x14ac:dyDescent="0.25"/>
    <row r="99" s="1" customFormat="1" ht="12.75" hidden="1" customHeight="1" x14ac:dyDescent="0.25"/>
    <row r="100" s="1" customFormat="1" ht="12.75" hidden="1" customHeight="1" x14ac:dyDescent="0.25"/>
    <row r="101" s="1" customFormat="1" ht="12.75" hidden="1" customHeight="1" x14ac:dyDescent="0.25"/>
    <row r="102" s="1" customFormat="1" ht="12.75" hidden="1" customHeight="1" x14ac:dyDescent="0.25"/>
    <row r="103" s="1" customFormat="1" ht="12.75" hidden="1" customHeight="1" x14ac:dyDescent="0.25"/>
    <row r="104" s="1" customFormat="1" ht="12.75" hidden="1" customHeight="1" x14ac:dyDescent="0.25"/>
    <row r="105" s="1" customFormat="1" ht="12.75" hidden="1" customHeight="1" x14ac:dyDescent="0.25"/>
    <row r="106" s="1" customFormat="1" ht="12.75" hidden="1" customHeight="1" x14ac:dyDescent="0.25"/>
    <row r="107" s="1" customFormat="1" ht="12.75" hidden="1" customHeight="1" x14ac:dyDescent="0.25"/>
    <row r="108" s="1" customFormat="1" ht="12.75" hidden="1" customHeight="1" x14ac:dyDescent="0.25"/>
    <row r="109" s="1" customFormat="1" ht="12.75" hidden="1" customHeight="1" x14ac:dyDescent="0.25"/>
    <row r="110" s="1" customFormat="1" ht="12.75" hidden="1" customHeight="1" x14ac:dyDescent="0.25"/>
    <row r="111" s="1" customFormat="1" ht="12.75" hidden="1" customHeight="1" x14ac:dyDescent="0.25"/>
    <row r="112" s="1" customFormat="1" ht="12.75" hidden="1" customHeight="1" x14ac:dyDescent="0.25"/>
    <row r="113" spans="4:256" s="1" customFormat="1" ht="12.75" hidden="1" customHeight="1" x14ac:dyDescent="0.25"/>
    <row r="114" spans="4:256" s="1" customFormat="1" ht="12.75" hidden="1" customHeight="1" x14ac:dyDescent="0.25"/>
    <row r="115" spans="4:256" s="1" customFormat="1" ht="12.75" hidden="1" customHeight="1" x14ac:dyDescent="0.25"/>
    <row r="116" spans="4:256" s="1" customFormat="1" ht="12.75" hidden="1" customHeight="1" x14ac:dyDescent="0.25"/>
    <row r="117" spans="4:256" s="1" customFormat="1" ht="5.15" hidden="1" customHeight="1" x14ac:dyDescent="0.25"/>
    <row r="118" spans="4:256" s="1" customFormat="1" ht="5.15" customHeight="1" x14ac:dyDescent="0.3">
      <c r="D118" s="7"/>
      <c r="E118" s="7"/>
      <c r="F118" s="7"/>
      <c r="G118" s="174"/>
      <c r="H118" s="174"/>
      <c r="I118" s="174"/>
      <c r="J118" s="174"/>
      <c r="K118" s="174"/>
      <c r="IV118" s="4"/>
    </row>
    <row r="119" spans="4:256" s="1" customFormat="1" ht="13" x14ac:dyDescent="0.3">
      <c r="G119" s="189"/>
      <c r="H119" s="315"/>
      <c r="I119" s="189"/>
      <c r="J119" s="189"/>
      <c r="K119" s="189"/>
      <c r="IV119" s="4"/>
    </row>
    <row r="120" spans="4:256" s="1" customFormat="1" ht="5.15" customHeight="1" x14ac:dyDescent="0.3">
      <c r="G120" s="174"/>
      <c r="H120" s="174"/>
      <c r="I120" s="174"/>
      <c r="J120" s="174"/>
      <c r="K120" s="174"/>
      <c r="IV120" s="4"/>
    </row>
    <row r="121" spans="4:256" s="1" customFormat="1" ht="13.5" thickBot="1" x14ac:dyDescent="0.35">
      <c r="D121" s="5" t="s">
        <v>398</v>
      </c>
      <c r="E121" s="6"/>
      <c r="F121" s="6"/>
      <c r="G121" s="6"/>
      <c r="H121" s="316"/>
      <c r="I121" s="6"/>
      <c r="J121" s="6"/>
      <c r="K121" s="6"/>
      <c r="IV121" s="4"/>
    </row>
    <row r="122" spans="4:256" s="1" customFormat="1" x14ac:dyDescent="0.25">
      <c r="D122" s="18"/>
      <c r="F122" s="18"/>
      <c r="H122" s="18"/>
      <c r="IV122" s="4"/>
    </row>
    <row r="123" spans="4:256" s="1" customFormat="1" ht="13" x14ac:dyDescent="0.3">
      <c r="D123" s="174" t="s">
        <v>380</v>
      </c>
      <c r="E123" s="170"/>
      <c r="F123" s="171"/>
      <c r="G123" s="168">
        <f>'End_Ergebnisse Infrastruktur'!F9</f>
        <v>0</v>
      </c>
      <c r="H123" s="168">
        <f>'End_Ergebnisse Infrastruktur'!L9</f>
        <v>0</v>
      </c>
      <c r="I123" s="168">
        <f>'End_Ergebnisse Infrastruktur'!R9</f>
        <v>0</v>
      </c>
      <c r="J123" s="168">
        <f>'End_Ergebnisse Infrastruktur'!X9</f>
        <v>0</v>
      </c>
      <c r="K123" s="168">
        <f>'End_Ergebnisse Infrastruktur'!AD9</f>
        <v>0</v>
      </c>
      <c r="IV123" s="4"/>
    </row>
    <row r="124" spans="4:256" s="1" customFormat="1" ht="13" hidden="1" x14ac:dyDescent="0.3">
      <c r="D124" s="170"/>
      <c r="E124" s="191" t="s">
        <v>436</v>
      </c>
      <c r="F124" s="192"/>
      <c r="G124" s="205">
        <f>'End_Ergebnisse Infrastruktur'!F10</f>
        <v>0</v>
      </c>
      <c r="H124" s="205">
        <f>'End_Ergebnisse Infrastruktur'!L10</f>
        <v>0</v>
      </c>
      <c r="I124" s="205">
        <f>'End_Ergebnisse Infrastruktur'!R10</f>
        <v>0</v>
      </c>
      <c r="J124" s="205">
        <f>'End_Ergebnisse Infrastruktur'!X10</f>
        <v>0</v>
      </c>
      <c r="K124" s="205">
        <f>'End_Ergebnisse Infrastruktur'!AD10</f>
        <v>0</v>
      </c>
      <c r="IV124" s="4"/>
    </row>
    <row r="125" spans="4:256" s="1" customFormat="1" x14ac:dyDescent="0.25">
      <c r="D125" s="170"/>
      <c r="E125" s="194"/>
      <c r="F125" s="194"/>
      <c r="G125" s="195"/>
      <c r="H125" s="195"/>
      <c r="I125" s="195"/>
      <c r="J125" s="195"/>
      <c r="K125" s="195"/>
      <c r="IV125" s="4"/>
    </row>
    <row r="126" spans="4:256" s="1" customFormat="1" ht="13" x14ac:dyDescent="0.3">
      <c r="D126" s="174" t="s">
        <v>382</v>
      </c>
      <c r="E126" s="170"/>
      <c r="F126" s="171"/>
      <c r="G126" s="168">
        <f>'End_Ergebnisse Infrastruktur'!F12</f>
        <v>0</v>
      </c>
      <c r="H126" s="168">
        <f>'End_Ergebnisse Infrastruktur'!L12</f>
        <v>0</v>
      </c>
      <c r="I126" s="168">
        <f>'End_Ergebnisse Infrastruktur'!R12</f>
        <v>0</v>
      </c>
      <c r="J126" s="168">
        <f>'End_Ergebnisse Infrastruktur'!X12</f>
        <v>0</v>
      </c>
      <c r="K126" s="168">
        <f>'End_Ergebnisse Infrastruktur'!AD12</f>
        <v>0</v>
      </c>
      <c r="IV126" s="4"/>
    </row>
    <row r="127" spans="4:256" s="1" customFormat="1" ht="13" hidden="1" x14ac:dyDescent="0.3">
      <c r="D127" s="170"/>
      <c r="E127" s="170" t="s">
        <v>383</v>
      </c>
      <c r="F127" s="171"/>
      <c r="G127" s="172">
        <f>'End_Ergebnisse Infrastruktur'!F13</f>
        <v>0</v>
      </c>
      <c r="H127" s="172">
        <f>'End_Ergebnisse Infrastruktur'!L13</f>
        <v>0</v>
      </c>
      <c r="I127" s="172">
        <f>'End_Ergebnisse Infrastruktur'!R13</f>
        <v>0</v>
      </c>
      <c r="J127" s="172">
        <f>'End_Ergebnisse Infrastruktur'!X13</f>
        <v>0</v>
      </c>
      <c r="K127" s="172">
        <f>'End_Ergebnisse Infrastruktur'!AD13</f>
        <v>0</v>
      </c>
      <c r="IV127" s="4"/>
    </row>
    <row r="128" spans="4:256" s="1" customFormat="1" ht="13" x14ac:dyDescent="0.3">
      <c r="D128" s="80"/>
      <c r="E128" s="18"/>
      <c r="F128" s="18"/>
      <c r="G128" s="18"/>
      <c r="H128" s="18"/>
      <c r="IV128" s="4"/>
    </row>
    <row r="129" spans="3:256" s="1" customFormat="1" ht="12.75" customHeight="1" x14ac:dyDescent="0.3">
      <c r="D129" s="399" t="s">
        <v>464</v>
      </c>
      <c r="E129" s="399"/>
      <c r="F129" s="400"/>
      <c r="G129" s="175">
        <f>'End_Ergebnisse Infrastruktur'!F15</f>
        <v>0</v>
      </c>
      <c r="H129" s="175">
        <f>'End_Ergebnisse Infrastruktur'!L15</f>
        <v>0</v>
      </c>
      <c r="I129" s="175">
        <f>'End_Ergebnisse Infrastruktur'!R15</f>
        <v>0</v>
      </c>
      <c r="J129" s="175">
        <f>'End_Ergebnisse Infrastruktur'!X15</f>
        <v>0</v>
      </c>
      <c r="K129" s="175">
        <f>'End_Ergebnisse Infrastruktur'!AD15</f>
        <v>0</v>
      </c>
      <c r="IV129" s="4"/>
    </row>
    <row r="130" spans="3:256" s="1" customFormat="1" ht="13" x14ac:dyDescent="0.3">
      <c r="D130" s="182"/>
      <c r="E130" s="170" t="s">
        <v>385</v>
      </c>
      <c r="F130" s="197"/>
      <c r="G130" s="110">
        <f>'End_Ergebnisse Infrastruktur'!F16</f>
        <v>0</v>
      </c>
      <c r="H130" s="110">
        <f>'End_Ergebnisse Infrastruktur'!L16</f>
        <v>0</v>
      </c>
      <c r="I130" s="110">
        <f>'End_Ergebnisse Infrastruktur'!R16</f>
        <v>0</v>
      </c>
      <c r="J130" s="110">
        <f>'End_Ergebnisse Infrastruktur'!X16</f>
        <v>0</v>
      </c>
      <c r="K130" s="110">
        <f>'End_Ergebnisse Infrastruktur'!AD16</f>
        <v>0</v>
      </c>
      <c r="IV130" s="4"/>
    </row>
    <row r="131" spans="3:256" s="1" customFormat="1" ht="12.75" customHeight="1" x14ac:dyDescent="0.3">
      <c r="D131" s="399" t="s">
        <v>465</v>
      </c>
      <c r="E131" s="399"/>
      <c r="F131" s="400"/>
      <c r="G131" s="175">
        <f>'End_Ergebnisse Infrastruktur'!F17</f>
        <v>0</v>
      </c>
      <c r="H131" s="175">
        <f>'End_Ergebnisse Infrastruktur'!L17</f>
        <v>0</v>
      </c>
      <c r="I131" s="175">
        <f>'End_Ergebnisse Infrastruktur'!R17</f>
        <v>0</v>
      </c>
      <c r="J131" s="175">
        <f>'End_Ergebnisse Infrastruktur'!X17</f>
        <v>0</v>
      </c>
      <c r="K131" s="175">
        <f>'End_Ergebnisse Infrastruktur'!AD17</f>
        <v>0</v>
      </c>
      <c r="IV131" s="4"/>
    </row>
    <row r="132" spans="3:256" s="1" customFormat="1" ht="13" x14ac:dyDescent="0.3">
      <c r="D132" s="182"/>
      <c r="E132" s="170" t="s">
        <v>385</v>
      </c>
      <c r="F132" s="197"/>
      <c r="G132" s="110">
        <f>'End_Ergebnisse Infrastruktur'!F18</f>
        <v>0</v>
      </c>
      <c r="H132" s="110">
        <f>'End_Ergebnisse Infrastruktur'!L18</f>
        <v>0</v>
      </c>
      <c r="I132" s="110">
        <f>'End_Ergebnisse Infrastruktur'!R18</f>
        <v>0</v>
      </c>
      <c r="J132" s="110">
        <f>'End_Ergebnisse Infrastruktur'!X18</f>
        <v>0</v>
      </c>
      <c r="K132" s="110">
        <f>'End_Ergebnisse Infrastruktur'!AD18</f>
        <v>0</v>
      </c>
      <c r="IV132" s="4"/>
    </row>
    <row r="133" spans="3:256" s="1" customFormat="1" ht="13.5" thickBot="1" x14ac:dyDescent="0.35">
      <c r="D133" s="182"/>
      <c r="E133" s="182"/>
      <c r="F133" s="197"/>
      <c r="IV133" s="4"/>
    </row>
    <row r="134" spans="3:256" s="1" customFormat="1" ht="13" thickTop="1" x14ac:dyDescent="0.25">
      <c r="C134" s="206"/>
      <c r="D134" s="404" t="s">
        <v>401</v>
      </c>
      <c r="E134" s="404"/>
      <c r="F134" s="404"/>
      <c r="G134" s="207" t="s">
        <v>402</v>
      </c>
      <c r="H134" s="207"/>
      <c r="I134" s="207"/>
      <c r="J134" s="207"/>
      <c r="K134" s="207"/>
      <c r="L134" s="208"/>
      <c r="IV134" s="4"/>
    </row>
    <row r="135" spans="3:256" s="1" customFormat="1" ht="13" x14ac:dyDescent="0.3">
      <c r="C135" s="209"/>
      <c r="D135" s="402"/>
      <c r="E135" s="402"/>
      <c r="F135" s="402"/>
      <c r="G135" s="166">
        <f>'End_Ergebnisse Infrastruktur'!F8</f>
        <v>2025</v>
      </c>
      <c r="H135" s="166">
        <f>'End_Ergebnisse Infrastruktur'!G8</f>
        <v>2026</v>
      </c>
      <c r="I135" s="166">
        <f>'End_Ergebnisse Infrastruktur'!H8</f>
        <v>2027</v>
      </c>
      <c r="J135" s="166">
        <f>'End_Ergebnisse Infrastruktur'!I8</f>
        <v>2028</v>
      </c>
      <c r="K135" s="166">
        <f>'End_Ergebnisse Infrastruktur'!J8</f>
        <v>2029</v>
      </c>
      <c r="L135" s="210"/>
      <c r="IV135" s="4"/>
    </row>
    <row r="136" spans="3:256" s="1" customFormat="1" x14ac:dyDescent="0.25">
      <c r="C136" s="209"/>
      <c r="D136" s="402"/>
      <c r="E136" s="402"/>
      <c r="F136" s="402"/>
      <c r="G136" s="176">
        <f>'End_Ergebnisse Infrastruktur'!F21</f>
        <v>0</v>
      </c>
      <c r="H136" s="176">
        <f>'End_Ergebnisse Infrastruktur'!G21</f>
        <v>0</v>
      </c>
      <c r="I136" s="176">
        <f>'End_Ergebnisse Infrastruktur'!H21</f>
        <v>0</v>
      </c>
      <c r="J136" s="176">
        <f>'End_Ergebnisse Infrastruktur'!I21</f>
        <v>0</v>
      </c>
      <c r="K136" s="176">
        <f>'End_Ergebnisse Infrastruktur'!J21</f>
        <v>0</v>
      </c>
      <c r="L136" s="210"/>
      <c r="IV136" s="4"/>
    </row>
    <row r="137" spans="3:256" s="1" customFormat="1" x14ac:dyDescent="0.25">
      <c r="C137" s="209"/>
      <c r="D137" s="18"/>
      <c r="E137" s="18" t="s">
        <v>374</v>
      </c>
      <c r="F137" s="18"/>
      <c r="G137" s="176">
        <f>'End_Ergebnisse Infrastruktur'!F22</f>
        <v>0</v>
      </c>
      <c r="H137" s="176">
        <f>'End_Ergebnisse Infrastruktur'!G22</f>
        <v>0</v>
      </c>
      <c r="I137" s="176">
        <f>'End_Ergebnisse Infrastruktur'!H22</f>
        <v>0</v>
      </c>
      <c r="J137" s="176">
        <f>'End_Ergebnisse Infrastruktur'!I22</f>
        <v>0</v>
      </c>
      <c r="K137" s="176">
        <f>'End_Ergebnisse Infrastruktur'!J22</f>
        <v>0</v>
      </c>
      <c r="L137" s="210"/>
      <c r="IV137" s="4"/>
    </row>
    <row r="138" spans="3:256" s="1" customFormat="1" ht="13" x14ac:dyDescent="0.3">
      <c r="C138" s="209"/>
      <c r="D138" s="18"/>
      <c r="E138" s="18" t="s">
        <v>375</v>
      </c>
      <c r="F138" s="18"/>
      <c r="G138" s="178">
        <f>'End_Ergebnisse Infrastruktur'!F23</f>
        <v>0</v>
      </c>
      <c r="H138" s="178">
        <f>'End_Ergebnisse Infrastruktur'!G23</f>
        <v>0</v>
      </c>
      <c r="I138" s="178">
        <f>'End_Ergebnisse Infrastruktur'!H23</f>
        <v>0</v>
      </c>
      <c r="J138" s="178">
        <f>'End_Ergebnisse Infrastruktur'!I23</f>
        <v>0</v>
      </c>
      <c r="K138" s="178">
        <f>'End_Ergebnisse Infrastruktur'!J23</f>
        <v>0</v>
      </c>
      <c r="L138" s="210"/>
      <c r="IV138" s="4"/>
    </row>
    <row r="139" spans="3:256" s="1" customFormat="1" ht="13" x14ac:dyDescent="0.3">
      <c r="C139" s="209"/>
      <c r="D139" s="18"/>
      <c r="E139" s="18" t="s">
        <v>376</v>
      </c>
      <c r="F139" s="18"/>
      <c r="G139" s="178">
        <f>'End_Ergebnisse Infrastruktur'!F24</f>
        <v>0</v>
      </c>
      <c r="H139" s="178">
        <f>'End_Ergebnisse Infrastruktur'!G24</f>
        <v>0</v>
      </c>
      <c r="I139" s="178">
        <f>'End_Ergebnisse Infrastruktur'!H24</f>
        <v>0</v>
      </c>
      <c r="J139" s="178">
        <f>'End_Ergebnisse Infrastruktur'!I24</f>
        <v>0</v>
      </c>
      <c r="K139" s="178">
        <f>'End_Ergebnisse Infrastruktur'!J24</f>
        <v>0</v>
      </c>
      <c r="L139" s="210"/>
      <c r="IV139" s="4"/>
    </row>
    <row r="140" spans="3:256" s="1" customFormat="1" ht="13" x14ac:dyDescent="0.3">
      <c r="C140" s="209"/>
      <c r="D140" s="18"/>
      <c r="E140" s="18" t="s">
        <v>403</v>
      </c>
      <c r="F140" s="18"/>
      <c r="G140" s="178">
        <f>G139</f>
        <v>0</v>
      </c>
      <c r="H140" s="178">
        <f>G140+H139</f>
        <v>0</v>
      </c>
      <c r="I140" s="178">
        <f>H140+I139</f>
        <v>0</v>
      </c>
      <c r="J140" s="178">
        <f>I140+J139</f>
        <v>0</v>
      </c>
      <c r="K140" s="178">
        <f>J140+K139</f>
        <v>0</v>
      </c>
      <c r="L140" s="210"/>
      <c r="IV140" s="4"/>
    </row>
    <row r="141" spans="3:256" s="1" customFormat="1" x14ac:dyDescent="0.25">
      <c r="C141" s="209"/>
      <c r="D141" s="402" t="s">
        <v>404</v>
      </c>
      <c r="E141" s="402"/>
      <c r="F141" s="402"/>
      <c r="G141" s="18"/>
      <c r="H141" s="18"/>
      <c r="I141" s="18"/>
      <c r="J141" s="18"/>
      <c r="K141" s="18"/>
      <c r="L141" s="210"/>
      <c r="IV141" s="4"/>
    </row>
    <row r="142" spans="3:256" s="1" customFormat="1" ht="13" x14ac:dyDescent="0.3">
      <c r="C142" s="209"/>
      <c r="D142" s="402"/>
      <c r="E142" s="402"/>
      <c r="F142" s="402"/>
      <c r="G142" s="166">
        <f>'End_Ergebnisse Infrastruktur'!K8</f>
        <v>2030</v>
      </c>
      <c r="H142" s="166">
        <f>'End_Ergebnisse Infrastruktur'!L8</f>
        <v>2031</v>
      </c>
      <c r="I142" s="166">
        <f>'End_Ergebnisse Infrastruktur'!M8</f>
        <v>2032</v>
      </c>
      <c r="J142" s="166">
        <f>'End_Ergebnisse Infrastruktur'!N8</f>
        <v>2033</v>
      </c>
      <c r="K142" s="166">
        <f>'End_Ergebnisse Infrastruktur'!O8</f>
        <v>2034</v>
      </c>
      <c r="L142" s="210"/>
      <c r="IV142" s="4"/>
    </row>
    <row r="143" spans="3:256" s="1" customFormat="1" x14ac:dyDescent="0.25">
      <c r="C143" s="209"/>
      <c r="D143" s="402"/>
      <c r="E143" s="402"/>
      <c r="F143" s="402"/>
      <c r="G143" s="176">
        <f>'End_Ergebnisse Infrastruktur'!K21</f>
        <v>0</v>
      </c>
      <c r="H143" s="176">
        <f>'End_Ergebnisse Infrastruktur'!L21</f>
        <v>0</v>
      </c>
      <c r="I143" s="176">
        <f>'End_Ergebnisse Infrastruktur'!M21</f>
        <v>0</v>
      </c>
      <c r="J143" s="176">
        <f>'End_Ergebnisse Infrastruktur'!N21</f>
        <v>0</v>
      </c>
      <c r="K143" s="176">
        <f>'End_Ergebnisse Infrastruktur'!O21</f>
        <v>0</v>
      </c>
      <c r="L143" s="210"/>
      <c r="IV143" s="4"/>
    </row>
    <row r="144" spans="3:256" s="1" customFormat="1" x14ac:dyDescent="0.25">
      <c r="C144" s="209"/>
      <c r="D144" s="18"/>
      <c r="E144" s="18" t="s">
        <v>374</v>
      </c>
      <c r="F144" s="18"/>
      <c r="G144" s="176">
        <f>'End_Ergebnisse Infrastruktur'!K22</f>
        <v>0</v>
      </c>
      <c r="H144" s="176">
        <f>'End_Ergebnisse Infrastruktur'!L22</f>
        <v>0</v>
      </c>
      <c r="I144" s="176">
        <f>'End_Ergebnisse Infrastruktur'!M22</f>
        <v>0</v>
      </c>
      <c r="J144" s="176">
        <f>'End_Ergebnisse Infrastruktur'!N22</f>
        <v>0</v>
      </c>
      <c r="K144" s="176">
        <f>'End_Ergebnisse Infrastruktur'!O22</f>
        <v>0</v>
      </c>
      <c r="L144" s="210"/>
      <c r="IV144" s="4"/>
    </row>
    <row r="145" spans="3:12" ht="13" x14ac:dyDescent="0.3">
      <c r="C145" s="209"/>
      <c r="D145" s="18"/>
      <c r="E145" s="18" t="s">
        <v>375</v>
      </c>
      <c r="F145" s="18"/>
      <c r="G145" s="178">
        <f>'End_Ergebnisse Infrastruktur'!K23</f>
        <v>0</v>
      </c>
      <c r="H145" s="178">
        <f>'End_Ergebnisse Infrastruktur'!L23</f>
        <v>0</v>
      </c>
      <c r="I145" s="178">
        <f>'End_Ergebnisse Infrastruktur'!M23</f>
        <v>0</v>
      </c>
      <c r="J145" s="178">
        <f>'End_Ergebnisse Infrastruktur'!N23</f>
        <v>0</v>
      </c>
      <c r="K145" s="178">
        <f>'End_Ergebnisse Infrastruktur'!O23</f>
        <v>0</v>
      </c>
      <c r="L145" s="210"/>
    </row>
    <row r="146" spans="3:12" ht="13" x14ac:dyDescent="0.3">
      <c r="C146" s="209"/>
      <c r="D146" s="18"/>
      <c r="E146" s="18" t="s">
        <v>376</v>
      </c>
      <c r="F146" s="18"/>
      <c r="G146" s="178">
        <f>'End_Ergebnisse Infrastruktur'!K24</f>
        <v>0</v>
      </c>
      <c r="H146" s="178">
        <f>'End_Ergebnisse Infrastruktur'!L24</f>
        <v>0</v>
      </c>
      <c r="I146" s="178">
        <f>'End_Ergebnisse Infrastruktur'!M24</f>
        <v>0</v>
      </c>
      <c r="J146" s="178">
        <f>'End_Ergebnisse Infrastruktur'!N24</f>
        <v>0</v>
      </c>
      <c r="K146" s="178">
        <f>'End_Ergebnisse Infrastruktur'!O24</f>
        <v>0</v>
      </c>
      <c r="L146" s="210"/>
    </row>
    <row r="147" spans="3:12" ht="13" x14ac:dyDescent="0.3">
      <c r="C147" s="209"/>
      <c r="D147" s="18"/>
      <c r="E147" s="18" t="s">
        <v>403</v>
      </c>
      <c r="F147" s="18"/>
      <c r="G147" s="178">
        <f>G146+K140</f>
        <v>0</v>
      </c>
      <c r="H147" s="178">
        <f>G147+H146</f>
        <v>0</v>
      </c>
      <c r="I147" s="178">
        <f>H147+I146</f>
        <v>0</v>
      </c>
      <c r="J147" s="178">
        <f>I147+J146</f>
        <v>0</v>
      </c>
      <c r="K147" s="178">
        <f>J147+K146</f>
        <v>0</v>
      </c>
      <c r="L147" s="210"/>
    </row>
    <row r="148" spans="3:12" ht="12.75" customHeight="1" x14ac:dyDescent="0.25">
      <c r="C148" s="209"/>
      <c r="D148" s="402" t="s">
        <v>404</v>
      </c>
      <c r="E148" s="402"/>
      <c r="F148" s="402"/>
      <c r="G148" s="18"/>
      <c r="H148" s="18"/>
      <c r="I148" s="18"/>
      <c r="J148" s="18"/>
      <c r="K148" s="18"/>
      <c r="L148" s="210"/>
    </row>
    <row r="149" spans="3:12" ht="13" x14ac:dyDescent="0.3">
      <c r="C149" s="209"/>
      <c r="D149" s="402"/>
      <c r="E149" s="402"/>
      <c r="F149" s="402"/>
      <c r="G149" s="166">
        <f>'End_Ergebnisse Infrastruktur'!P8</f>
        <v>2035</v>
      </c>
      <c r="H149" s="166">
        <f>'End_Ergebnisse Infrastruktur'!Q8</f>
        <v>2036</v>
      </c>
      <c r="I149" s="166">
        <f>'End_Ergebnisse Infrastruktur'!R8</f>
        <v>2037</v>
      </c>
      <c r="J149" s="166">
        <f>'End_Ergebnisse Infrastruktur'!S8</f>
        <v>2038</v>
      </c>
      <c r="K149" s="166">
        <f>'End_Ergebnisse Infrastruktur'!T8</f>
        <v>2039</v>
      </c>
      <c r="L149" s="210"/>
    </row>
    <row r="150" spans="3:12" x14ac:dyDescent="0.25">
      <c r="C150" s="209"/>
      <c r="D150" s="402"/>
      <c r="E150" s="402"/>
      <c r="F150" s="402"/>
      <c r="G150" s="176">
        <f>'End_Ergebnisse Infrastruktur'!P21</f>
        <v>0</v>
      </c>
      <c r="H150" s="176">
        <f>'End_Ergebnisse Infrastruktur'!Q21</f>
        <v>0</v>
      </c>
      <c r="I150" s="176">
        <f>'End_Ergebnisse Infrastruktur'!R21</f>
        <v>0</v>
      </c>
      <c r="J150" s="176">
        <f>'End_Ergebnisse Infrastruktur'!S21</f>
        <v>0</v>
      </c>
      <c r="K150" s="176">
        <f>'End_Ergebnisse Infrastruktur'!T21</f>
        <v>0</v>
      </c>
      <c r="L150" s="210"/>
    </row>
    <row r="151" spans="3:12" x14ac:dyDescent="0.25">
      <c r="C151" s="209"/>
      <c r="D151" s="18"/>
      <c r="E151" s="18" t="s">
        <v>374</v>
      </c>
      <c r="F151" s="18"/>
      <c r="G151" s="176">
        <f>'End_Ergebnisse Infrastruktur'!P22</f>
        <v>0</v>
      </c>
      <c r="H151" s="176">
        <f>'End_Ergebnisse Infrastruktur'!Q22</f>
        <v>0</v>
      </c>
      <c r="I151" s="176">
        <f>'End_Ergebnisse Infrastruktur'!R22</f>
        <v>0</v>
      </c>
      <c r="J151" s="176">
        <f>'End_Ergebnisse Infrastruktur'!S22</f>
        <v>0</v>
      </c>
      <c r="K151" s="176">
        <f>'End_Ergebnisse Infrastruktur'!T22</f>
        <v>0</v>
      </c>
      <c r="L151" s="210"/>
    </row>
    <row r="152" spans="3:12" ht="13" x14ac:dyDescent="0.3">
      <c r="C152" s="209"/>
      <c r="D152" s="18"/>
      <c r="E152" s="18" t="s">
        <v>375</v>
      </c>
      <c r="F152" s="18"/>
      <c r="G152" s="178">
        <f>'End_Ergebnisse Infrastruktur'!P23</f>
        <v>0</v>
      </c>
      <c r="H152" s="178">
        <f>'End_Ergebnisse Infrastruktur'!Q23</f>
        <v>0</v>
      </c>
      <c r="I152" s="178">
        <f>'End_Ergebnisse Infrastruktur'!R23</f>
        <v>0</v>
      </c>
      <c r="J152" s="178">
        <f>'End_Ergebnisse Infrastruktur'!S23</f>
        <v>0</v>
      </c>
      <c r="K152" s="178">
        <f>'End_Ergebnisse Infrastruktur'!T23</f>
        <v>0</v>
      </c>
      <c r="L152" s="210"/>
    </row>
    <row r="153" spans="3:12" ht="13" x14ac:dyDescent="0.3">
      <c r="C153" s="209"/>
      <c r="D153" s="18"/>
      <c r="E153" s="18" t="s">
        <v>376</v>
      </c>
      <c r="F153" s="18"/>
      <c r="G153" s="178">
        <f>'End_Ergebnisse Infrastruktur'!P24</f>
        <v>0</v>
      </c>
      <c r="H153" s="178">
        <f>'End_Ergebnisse Infrastruktur'!Q24</f>
        <v>0</v>
      </c>
      <c r="I153" s="178">
        <f>'End_Ergebnisse Infrastruktur'!R24</f>
        <v>0</v>
      </c>
      <c r="J153" s="178">
        <f>'End_Ergebnisse Infrastruktur'!S24</f>
        <v>0</v>
      </c>
      <c r="K153" s="178">
        <f>'End_Ergebnisse Infrastruktur'!T24</f>
        <v>0</v>
      </c>
      <c r="L153" s="210"/>
    </row>
    <row r="154" spans="3:12" ht="13" x14ac:dyDescent="0.3">
      <c r="C154" s="209"/>
      <c r="D154" s="18"/>
      <c r="E154" s="18" t="s">
        <v>403</v>
      </c>
      <c r="F154" s="18"/>
      <c r="G154" s="178">
        <f>G153+K147</f>
        <v>0</v>
      </c>
      <c r="H154" s="178">
        <f>G154+H153</f>
        <v>0</v>
      </c>
      <c r="I154" s="178">
        <f>H154+I153</f>
        <v>0</v>
      </c>
      <c r="J154" s="178">
        <f>I154+J153</f>
        <v>0</v>
      </c>
      <c r="K154" s="178">
        <f>J154+K153</f>
        <v>0</v>
      </c>
      <c r="L154" s="210"/>
    </row>
    <row r="155" spans="3:12" x14ac:dyDescent="0.25">
      <c r="C155" s="209"/>
      <c r="D155" s="402" t="s">
        <v>404</v>
      </c>
      <c r="E155" s="402"/>
      <c r="F155" s="402"/>
      <c r="G155" s="18"/>
      <c r="H155" s="18"/>
      <c r="I155" s="18"/>
      <c r="J155" s="18"/>
      <c r="K155" s="18"/>
      <c r="L155" s="210"/>
    </row>
    <row r="156" spans="3:12" ht="13" x14ac:dyDescent="0.3">
      <c r="C156" s="209"/>
      <c r="D156" s="402"/>
      <c r="E156" s="402"/>
      <c r="F156" s="402"/>
      <c r="G156" s="166">
        <f>'End_Ergebnisse Infrastruktur'!U8</f>
        <v>2040</v>
      </c>
      <c r="H156" s="166">
        <f>'End_Ergebnisse Infrastruktur'!V8</f>
        <v>2041</v>
      </c>
      <c r="I156" s="166">
        <f>'End_Ergebnisse Infrastruktur'!W8</f>
        <v>2042</v>
      </c>
      <c r="J156" s="166">
        <f>'End_Ergebnisse Infrastruktur'!X8</f>
        <v>2043</v>
      </c>
      <c r="K156" s="166">
        <f>'End_Ergebnisse Infrastruktur'!Y8</f>
        <v>2044</v>
      </c>
      <c r="L156" s="210"/>
    </row>
    <row r="157" spans="3:12" x14ac:dyDescent="0.25">
      <c r="C157" s="209"/>
      <c r="D157" s="402"/>
      <c r="E157" s="402"/>
      <c r="F157" s="402"/>
      <c r="G157" s="176">
        <f>'End_Ergebnisse Infrastruktur'!U21</f>
        <v>0</v>
      </c>
      <c r="H157" s="176">
        <f>'End_Ergebnisse Infrastruktur'!V21</f>
        <v>0</v>
      </c>
      <c r="I157" s="176">
        <f>'End_Ergebnisse Infrastruktur'!W21</f>
        <v>0</v>
      </c>
      <c r="J157" s="176">
        <f>'End_Ergebnisse Infrastruktur'!X21</f>
        <v>0</v>
      </c>
      <c r="K157" s="176">
        <f>'End_Ergebnisse Infrastruktur'!Y21</f>
        <v>0</v>
      </c>
      <c r="L157" s="210"/>
    </row>
    <row r="158" spans="3:12" x14ac:dyDescent="0.25">
      <c r="C158" s="209"/>
      <c r="D158" s="18"/>
      <c r="E158" s="18" t="s">
        <v>374</v>
      </c>
      <c r="F158" s="18"/>
      <c r="G158" s="176">
        <f>'End_Ergebnisse Infrastruktur'!U22</f>
        <v>0</v>
      </c>
      <c r="H158" s="176">
        <f>'End_Ergebnisse Infrastruktur'!V22</f>
        <v>0</v>
      </c>
      <c r="I158" s="176">
        <f>'End_Ergebnisse Infrastruktur'!W22</f>
        <v>0</v>
      </c>
      <c r="J158" s="176">
        <f>'End_Ergebnisse Infrastruktur'!X22</f>
        <v>0</v>
      </c>
      <c r="K158" s="176">
        <f>'End_Ergebnisse Infrastruktur'!Y22</f>
        <v>0</v>
      </c>
      <c r="L158" s="210"/>
    </row>
    <row r="159" spans="3:12" ht="13" x14ac:dyDescent="0.3">
      <c r="C159" s="209"/>
      <c r="D159" s="18"/>
      <c r="E159" s="18" t="s">
        <v>375</v>
      </c>
      <c r="F159" s="18"/>
      <c r="G159" s="178">
        <f>'End_Ergebnisse Infrastruktur'!U23</f>
        <v>0</v>
      </c>
      <c r="H159" s="178">
        <f>'End_Ergebnisse Infrastruktur'!V23</f>
        <v>0</v>
      </c>
      <c r="I159" s="178">
        <f>'End_Ergebnisse Infrastruktur'!W23</f>
        <v>0</v>
      </c>
      <c r="J159" s="178">
        <f>'End_Ergebnisse Infrastruktur'!X23</f>
        <v>0</v>
      </c>
      <c r="K159" s="178">
        <f>'End_Ergebnisse Infrastruktur'!Y23</f>
        <v>0</v>
      </c>
      <c r="L159" s="210"/>
    </row>
    <row r="160" spans="3:12" ht="13" x14ac:dyDescent="0.3">
      <c r="C160" s="209"/>
      <c r="D160" s="18"/>
      <c r="E160" s="18" t="s">
        <v>376</v>
      </c>
      <c r="F160" s="18"/>
      <c r="G160" s="178">
        <f>'End_Ergebnisse Infrastruktur'!U24</f>
        <v>0</v>
      </c>
      <c r="H160" s="178">
        <f>'End_Ergebnisse Infrastruktur'!V24</f>
        <v>0</v>
      </c>
      <c r="I160" s="178">
        <f>'End_Ergebnisse Infrastruktur'!W24</f>
        <v>0</v>
      </c>
      <c r="J160" s="178">
        <f>'End_Ergebnisse Infrastruktur'!X24</f>
        <v>0</v>
      </c>
      <c r="K160" s="178">
        <f>'End_Ergebnisse Infrastruktur'!Y24</f>
        <v>0</v>
      </c>
      <c r="L160" s="210"/>
    </row>
    <row r="161" spans="3:12" ht="13" x14ac:dyDescent="0.3">
      <c r="C161" s="209"/>
      <c r="D161" s="18"/>
      <c r="E161" s="18" t="s">
        <v>403</v>
      </c>
      <c r="F161" s="18"/>
      <c r="G161" s="178">
        <f>G160+K154</f>
        <v>0</v>
      </c>
      <c r="H161" s="178">
        <f>G161+H160</f>
        <v>0</v>
      </c>
      <c r="I161" s="178">
        <f>H161+I160</f>
        <v>0</v>
      </c>
      <c r="J161" s="178">
        <f>I161+J160</f>
        <v>0</v>
      </c>
      <c r="K161" s="178">
        <f>J161+K160</f>
        <v>0</v>
      </c>
      <c r="L161" s="210"/>
    </row>
    <row r="162" spans="3:12" x14ac:dyDescent="0.25">
      <c r="C162" s="209"/>
      <c r="D162" s="402" t="s">
        <v>404</v>
      </c>
      <c r="E162" s="402"/>
      <c r="F162" s="402"/>
      <c r="G162" s="18"/>
      <c r="H162" s="18"/>
      <c r="I162" s="18"/>
      <c r="J162" s="18"/>
      <c r="K162" s="18"/>
      <c r="L162" s="210"/>
    </row>
    <row r="163" spans="3:12" ht="13" x14ac:dyDescent="0.3">
      <c r="C163" s="209"/>
      <c r="D163" s="402"/>
      <c r="E163" s="402"/>
      <c r="F163" s="402"/>
      <c r="G163" s="166">
        <f>'End_Ergebnisse Infrastruktur'!Z8</f>
        <v>2045</v>
      </c>
      <c r="H163" s="166">
        <f>'End_Ergebnisse Infrastruktur'!AA8</f>
        <v>2046</v>
      </c>
      <c r="I163" s="166">
        <f>'End_Ergebnisse Infrastruktur'!AB8</f>
        <v>2047</v>
      </c>
      <c r="J163" s="166">
        <f>'End_Ergebnisse Infrastruktur'!AC8</f>
        <v>2048</v>
      </c>
      <c r="K163" s="166">
        <f>'End_Ergebnisse Infrastruktur'!AD8</f>
        <v>2049</v>
      </c>
      <c r="L163" s="210"/>
    </row>
    <row r="164" spans="3:12" x14ac:dyDescent="0.25">
      <c r="C164" s="209"/>
      <c r="D164" s="402"/>
      <c r="E164" s="402"/>
      <c r="F164" s="402"/>
      <c r="G164" s="176">
        <f>'End_Ergebnisse Infrastruktur'!Z21</f>
        <v>0</v>
      </c>
      <c r="H164" s="176">
        <f>'End_Ergebnisse Infrastruktur'!AA21</f>
        <v>0</v>
      </c>
      <c r="I164" s="176">
        <f>'End_Ergebnisse Infrastruktur'!AB21</f>
        <v>0</v>
      </c>
      <c r="J164" s="176">
        <f>'End_Ergebnisse Infrastruktur'!AC21</f>
        <v>0</v>
      </c>
      <c r="K164" s="176">
        <f>'End_Ergebnisse Infrastruktur'!AD21</f>
        <v>0</v>
      </c>
      <c r="L164" s="210"/>
    </row>
    <row r="165" spans="3:12" x14ac:dyDescent="0.25">
      <c r="C165" s="209"/>
      <c r="D165" s="18"/>
      <c r="E165" s="18" t="s">
        <v>374</v>
      </c>
      <c r="F165" s="18"/>
      <c r="G165" s="176">
        <f>'End_Ergebnisse Infrastruktur'!Z22</f>
        <v>0</v>
      </c>
      <c r="H165" s="176">
        <f>'End_Ergebnisse Infrastruktur'!AA22</f>
        <v>0</v>
      </c>
      <c r="I165" s="176">
        <f>'End_Ergebnisse Infrastruktur'!AB22</f>
        <v>0</v>
      </c>
      <c r="J165" s="176">
        <f>'End_Ergebnisse Infrastruktur'!AC22</f>
        <v>0</v>
      </c>
      <c r="K165" s="176">
        <f>'End_Ergebnisse Infrastruktur'!AD22</f>
        <v>0</v>
      </c>
      <c r="L165" s="210"/>
    </row>
    <row r="166" spans="3:12" ht="13" x14ac:dyDescent="0.3">
      <c r="C166" s="209"/>
      <c r="D166" s="18"/>
      <c r="E166" s="18" t="s">
        <v>375</v>
      </c>
      <c r="F166" s="18"/>
      <c r="G166" s="178">
        <f>'End_Ergebnisse Infrastruktur'!Z23</f>
        <v>0</v>
      </c>
      <c r="H166" s="178">
        <f>'End_Ergebnisse Infrastruktur'!AA23</f>
        <v>0</v>
      </c>
      <c r="I166" s="178">
        <f>'End_Ergebnisse Infrastruktur'!AB23</f>
        <v>0</v>
      </c>
      <c r="J166" s="178">
        <f>'End_Ergebnisse Infrastruktur'!AC23</f>
        <v>0</v>
      </c>
      <c r="K166" s="178">
        <f>'End_Ergebnisse Infrastruktur'!AD23</f>
        <v>0</v>
      </c>
      <c r="L166" s="210"/>
    </row>
    <row r="167" spans="3:12" ht="13" x14ac:dyDescent="0.3">
      <c r="C167" s="209"/>
      <c r="D167" s="18"/>
      <c r="E167" s="18" t="s">
        <v>376</v>
      </c>
      <c r="F167" s="18"/>
      <c r="G167" s="178">
        <f>'End_Ergebnisse Infrastruktur'!Z24</f>
        <v>0</v>
      </c>
      <c r="H167" s="178">
        <f>'End_Ergebnisse Infrastruktur'!AA24</f>
        <v>0</v>
      </c>
      <c r="I167" s="178">
        <f>'End_Ergebnisse Infrastruktur'!AB24</f>
        <v>0</v>
      </c>
      <c r="J167" s="178">
        <f>'End_Ergebnisse Infrastruktur'!AC24</f>
        <v>0</v>
      </c>
      <c r="K167" s="178">
        <f>'End_Ergebnisse Infrastruktur'!AD24</f>
        <v>0</v>
      </c>
      <c r="L167" s="210"/>
    </row>
    <row r="168" spans="3:12" ht="13" x14ac:dyDescent="0.3">
      <c r="C168" s="209"/>
      <c r="D168" s="18"/>
      <c r="E168" s="18" t="s">
        <v>403</v>
      </c>
      <c r="F168" s="18"/>
      <c r="G168" s="178">
        <f>G167+K161</f>
        <v>0</v>
      </c>
      <c r="H168" s="178">
        <f>G168+H167</f>
        <v>0</v>
      </c>
      <c r="I168" s="178">
        <f>H168+I167</f>
        <v>0</v>
      </c>
      <c r="J168" s="178">
        <f>I168+J167</f>
        <v>0</v>
      </c>
      <c r="K168" s="178">
        <f>J168+K167</f>
        <v>0</v>
      </c>
      <c r="L168" s="210"/>
    </row>
    <row r="169" spans="3:12" ht="13" thickBot="1" x14ac:dyDescent="0.3">
      <c r="C169" s="211"/>
      <c r="D169" s="212"/>
      <c r="E169" s="212"/>
      <c r="F169" s="212"/>
      <c r="G169" s="212"/>
      <c r="H169" s="212"/>
      <c r="I169" s="212"/>
      <c r="J169" s="212"/>
      <c r="K169" s="212"/>
      <c r="L169" s="213"/>
    </row>
    <row r="170" spans="3:12" ht="13" thickTop="1" x14ac:dyDescent="0.25"/>
    <row r="249" spans="17:17" x14ac:dyDescent="0.25">
      <c r="Q249" s="3"/>
    </row>
    <row r="250" spans="17:17" x14ac:dyDescent="0.25">
      <c r="Q250" s="3"/>
    </row>
    <row r="251" spans="17:17" x14ac:dyDescent="0.25">
      <c r="Q251" s="3"/>
    </row>
  </sheetData>
  <sheetProtection selectLockedCells="1"/>
  <mergeCells count="9">
    <mergeCell ref="F5:L5"/>
    <mergeCell ref="D155:F157"/>
    <mergeCell ref="D162:F164"/>
    <mergeCell ref="D37:F38"/>
    <mergeCell ref="D129:F129"/>
    <mergeCell ref="D131:F131"/>
    <mergeCell ref="D134:F136"/>
    <mergeCell ref="D141:F143"/>
    <mergeCell ref="D148:F150"/>
  </mergeCells>
  <conditionalFormatting sqref="G136:K137 G143:K144 G150:K151 G157:K158 G164:K165">
    <cfRule type="cellIs" dxfId="4" priority="1" stopIfTrue="1" operator="greaterThan">
      <formula>0</formula>
    </cfRule>
  </conditionalFormatting>
  <pageMargins left="0.19685039370078741" right="0.19685039370078741" top="0.49" bottom="0.15748031496062992" header="0.15748031496062992" footer="0.15748031496062992"/>
  <pageSetup paperSize="9" scale="68" fitToWidth="0" fitToHeight="0" orientation="portrait" r:id="rId1"/>
  <headerFooter alignWithMargins="0">
    <oddFooter>&amp;L&amp;F&amp;A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filterMode="1">
    <tabColor rgb="FF7030A0"/>
  </sheetPr>
  <dimension ref="A3:M41"/>
  <sheetViews>
    <sheetView zoomScale="95" zoomScaleNormal="100" workbookViewId="0">
      <pane ySplit="5" topLeftCell="A6" activePane="bottomLeft" state="frozen"/>
      <selection activeCell="F33" sqref="F33"/>
      <selection pane="bottomLeft" activeCell="K3" sqref="K3"/>
    </sheetView>
  </sheetViews>
  <sheetFormatPr baseColWidth="10" defaultColWidth="11.453125" defaultRowHeight="12.5" x14ac:dyDescent="0.25"/>
  <cols>
    <col min="1" max="1" width="11.453125" style="1"/>
    <col min="2" max="2" width="4.7265625" style="1" customWidth="1"/>
    <col min="3" max="3" width="6.453125" style="1" customWidth="1"/>
    <col min="4" max="4" width="14.7265625" style="1" customWidth="1"/>
    <col min="5" max="5" width="13.7265625" style="1" customWidth="1"/>
    <col min="6" max="6" width="13.54296875" style="1" customWidth="1"/>
    <col min="7" max="13" width="11.453125" style="1"/>
    <col min="14" max="14" width="4" style="1" customWidth="1"/>
    <col min="15" max="16384" width="11.453125" style="1"/>
  </cols>
  <sheetData>
    <row r="3" spans="1:13" x14ac:dyDescent="0.25">
      <c r="K3" s="1" t="s">
        <v>535</v>
      </c>
    </row>
    <row r="4" spans="1:13" ht="22.5" x14ac:dyDescent="0.45">
      <c r="E4" s="2" t="s">
        <v>118</v>
      </c>
    </row>
    <row r="5" spans="1:13" x14ac:dyDescent="0.25">
      <c r="E5" s="393">
        <f>Projektbezeichnung</f>
        <v>0</v>
      </c>
      <c r="F5" s="393"/>
      <c r="G5" s="393"/>
      <c r="H5" s="393"/>
      <c r="I5" s="393"/>
      <c r="J5" s="393"/>
      <c r="K5" s="393"/>
    </row>
    <row r="6" spans="1:13" x14ac:dyDescent="0.25">
      <c r="A6" s="3"/>
    </row>
    <row r="8" spans="1:13" ht="13.5" thickBot="1" x14ac:dyDescent="0.35">
      <c r="C8" s="5" t="s">
        <v>406</v>
      </c>
      <c r="D8" s="6"/>
      <c r="E8" s="6"/>
      <c r="F8" s="6"/>
      <c r="G8" s="6"/>
      <c r="H8" s="6"/>
      <c r="I8" s="6"/>
      <c r="J8" s="6"/>
      <c r="K8" s="6"/>
      <c r="L8" s="6"/>
      <c r="M8" s="6"/>
    </row>
    <row r="9" spans="1:13" ht="13" x14ac:dyDescent="0.3">
      <c r="C9" s="80"/>
      <c r="D9" s="18"/>
      <c r="E9" s="18"/>
      <c r="F9" s="18"/>
      <c r="G9" s="18"/>
      <c r="H9" s="18"/>
      <c r="I9" s="18"/>
      <c r="J9" s="18"/>
      <c r="K9" s="18"/>
      <c r="L9" s="18"/>
      <c r="M9" s="18"/>
    </row>
    <row r="10" spans="1:13" ht="13" x14ac:dyDescent="0.3">
      <c r="D10" s="81"/>
    </row>
    <row r="11" spans="1:13" ht="38.5" thickBot="1" x14ac:dyDescent="0.35">
      <c r="D11" s="82" t="s">
        <v>260</v>
      </c>
      <c r="E11" s="82" t="s">
        <v>261</v>
      </c>
      <c r="F11" s="82" t="s">
        <v>466</v>
      </c>
      <c r="H11" s="10"/>
    </row>
    <row r="12" spans="1:13" ht="13" x14ac:dyDescent="0.3">
      <c r="C12" s="1">
        <f>Anfangsjahr</f>
        <v>2025</v>
      </c>
      <c r="D12" s="83"/>
      <c r="E12" s="84">
        <f>'Annahmen u Setzungen Grundlagen'!$D$15*'Input Kosten Lehre'!$D12</f>
        <v>0</v>
      </c>
      <c r="F12" s="85">
        <f>'Annahmen u Setzungen Grundlagen'!$D$17*'Input Kosten Lehre'!$D12</f>
        <v>0</v>
      </c>
      <c r="H12" s="10"/>
    </row>
    <row r="13" spans="1:13" ht="13" x14ac:dyDescent="0.3">
      <c r="C13" s="1">
        <f>C12+1</f>
        <v>2026</v>
      </c>
      <c r="D13" s="86"/>
      <c r="E13" s="84">
        <f>'Annahmen u Setzungen Grundlagen'!$D$15*'Input Kosten Lehre'!$D13</f>
        <v>0</v>
      </c>
      <c r="F13" s="85">
        <f>'Annahmen u Setzungen Grundlagen'!$D$17*'Input Kosten Lehre'!$D13</f>
        <v>0</v>
      </c>
    </row>
    <row r="14" spans="1:13" ht="13" x14ac:dyDescent="0.3">
      <c r="C14" s="1">
        <f t="shared" ref="C14:C36" si="0">C13+1</f>
        <v>2027</v>
      </c>
      <c r="D14" s="86"/>
      <c r="E14" s="84">
        <f>'Annahmen u Setzungen Grundlagen'!$D$15*'Input Kosten Lehre'!$D14</f>
        <v>0</v>
      </c>
      <c r="F14" s="85">
        <f>'Annahmen u Setzungen Grundlagen'!$D$17*'Input Kosten Lehre'!$D14</f>
        <v>0</v>
      </c>
      <c r="H14" s="10"/>
    </row>
    <row r="15" spans="1:13" ht="13" x14ac:dyDescent="0.3">
      <c r="C15" s="1">
        <f t="shared" si="0"/>
        <v>2028</v>
      </c>
      <c r="D15" s="86"/>
      <c r="E15" s="84">
        <f>'Annahmen u Setzungen Grundlagen'!$D$15*'Input Kosten Lehre'!$D15</f>
        <v>0</v>
      </c>
      <c r="F15" s="85">
        <f>'Annahmen u Setzungen Grundlagen'!$D$17*'Input Kosten Lehre'!$D15</f>
        <v>0</v>
      </c>
    </row>
    <row r="16" spans="1:13" ht="13" x14ac:dyDescent="0.3">
      <c r="C16" s="1">
        <f t="shared" si="0"/>
        <v>2029</v>
      </c>
      <c r="D16" s="86"/>
      <c r="E16" s="84">
        <f>'Annahmen u Setzungen Grundlagen'!$D$15*'Input Kosten Lehre'!$D16</f>
        <v>0</v>
      </c>
      <c r="F16" s="85">
        <f>'Annahmen u Setzungen Grundlagen'!$D$17*'Input Kosten Lehre'!$D16</f>
        <v>0</v>
      </c>
    </row>
    <row r="17" spans="3:8" ht="13" x14ac:dyDescent="0.3">
      <c r="C17" s="1">
        <f t="shared" si="0"/>
        <v>2030</v>
      </c>
      <c r="D17" s="86"/>
      <c r="E17" s="84">
        <f>'Annahmen u Setzungen Grundlagen'!$D$15*'Input Kosten Lehre'!$D17</f>
        <v>0</v>
      </c>
      <c r="F17" s="85">
        <f>'Annahmen u Setzungen Grundlagen'!$D$17*'Input Kosten Lehre'!$D17</f>
        <v>0</v>
      </c>
    </row>
    <row r="18" spans="3:8" ht="13" x14ac:dyDescent="0.3">
      <c r="C18" s="1">
        <f t="shared" si="0"/>
        <v>2031</v>
      </c>
      <c r="D18" s="86"/>
      <c r="E18" s="84">
        <f>'Annahmen u Setzungen Grundlagen'!$D$15*'Input Kosten Lehre'!$D18</f>
        <v>0</v>
      </c>
      <c r="F18" s="85">
        <f>'Annahmen u Setzungen Grundlagen'!$D$17*'Input Kosten Lehre'!$D18</f>
        <v>0</v>
      </c>
    </row>
    <row r="19" spans="3:8" ht="13" x14ac:dyDescent="0.3">
      <c r="C19" s="1">
        <f t="shared" si="0"/>
        <v>2032</v>
      </c>
      <c r="D19" s="86"/>
      <c r="E19" s="84">
        <f>'Annahmen u Setzungen Grundlagen'!$D$15*'Input Kosten Lehre'!$D19</f>
        <v>0</v>
      </c>
      <c r="F19" s="85">
        <f>'Annahmen u Setzungen Grundlagen'!$D$17*'Input Kosten Lehre'!$D19</f>
        <v>0</v>
      </c>
      <c r="H19" s="10"/>
    </row>
    <row r="20" spans="3:8" ht="13" x14ac:dyDescent="0.3">
      <c r="C20" s="1">
        <f t="shared" si="0"/>
        <v>2033</v>
      </c>
      <c r="D20" s="86"/>
      <c r="E20" s="84">
        <f>'Annahmen u Setzungen Grundlagen'!$D$15*'Input Kosten Lehre'!$D20</f>
        <v>0</v>
      </c>
      <c r="F20" s="85">
        <f>'Annahmen u Setzungen Grundlagen'!$D$17*'Input Kosten Lehre'!$D20</f>
        <v>0</v>
      </c>
    </row>
    <row r="21" spans="3:8" ht="13" x14ac:dyDescent="0.3">
      <c r="C21" s="1">
        <f t="shared" si="0"/>
        <v>2034</v>
      </c>
      <c r="D21" s="86"/>
      <c r="E21" s="84">
        <f>'Annahmen u Setzungen Grundlagen'!$D$15*'Input Kosten Lehre'!$D21</f>
        <v>0</v>
      </c>
      <c r="F21" s="85">
        <f>'Annahmen u Setzungen Grundlagen'!$D$17*'Input Kosten Lehre'!$D21</f>
        <v>0</v>
      </c>
    </row>
    <row r="22" spans="3:8" ht="13" x14ac:dyDescent="0.3">
      <c r="C22" s="1">
        <f t="shared" si="0"/>
        <v>2035</v>
      </c>
      <c r="D22" s="86"/>
      <c r="E22" s="84">
        <f>'Annahmen u Setzungen Grundlagen'!$D$15*'Input Kosten Lehre'!$D22</f>
        <v>0</v>
      </c>
      <c r="F22" s="85">
        <f>'Annahmen u Setzungen Grundlagen'!$D$17*'Input Kosten Lehre'!$D22</f>
        <v>0</v>
      </c>
    </row>
    <row r="23" spans="3:8" ht="13" x14ac:dyDescent="0.3">
      <c r="C23" s="1">
        <f t="shared" si="0"/>
        <v>2036</v>
      </c>
      <c r="D23" s="86"/>
      <c r="E23" s="84">
        <f>'Annahmen u Setzungen Grundlagen'!$D$15*'Input Kosten Lehre'!$D23</f>
        <v>0</v>
      </c>
      <c r="F23" s="85">
        <f>'Annahmen u Setzungen Grundlagen'!$D$17*'Input Kosten Lehre'!$D23</f>
        <v>0</v>
      </c>
    </row>
    <row r="24" spans="3:8" ht="13" x14ac:dyDescent="0.3">
      <c r="C24" s="1">
        <f t="shared" si="0"/>
        <v>2037</v>
      </c>
      <c r="D24" s="86"/>
      <c r="E24" s="84">
        <f>'Annahmen u Setzungen Grundlagen'!$D$15*'Input Kosten Lehre'!$D24</f>
        <v>0</v>
      </c>
      <c r="F24" s="85">
        <f>'Annahmen u Setzungen Grundlagen'!$D$17*'Input Kosten Lehre'!$D24</f>
        <v>0</v>
      </c>
    </row>
    <row r="25" spans="3:8" ht="13" x14ac:dyDescent="0.3">
      <c r="C25" s="1">
        <f t="shared" si="0"/>
        <v>2038</v>
      </c>
      <c r="D25" s="86"/>
      <c r="E25" s="84">
        <f>'Annahmen u Setzungen Grundlagen'!$D$15*'Input Kosten Lehre'!$D25</f>
        <v>0</v>
      </c>
      <c r="F25" s="85">
        <f>'Annahmen u Setzungen Grundlagen'!$D$17*'Input Kosten Lehre'!$D25</f>
        <v>0</v>
      </c>
    </row>
    <row r="26" spans="3:8" ht="13" x14ac:dyDescent="0.3">
      <c r="C26" s="1">
        <f t="shared" si="0"/>
        <v>2039</v>
      </c>
      <c r="D26" s="86"/>
      <c r="E26" s="84">
        <f>'Annahmen u Setzungen Grundlagen'!$D$15*'Input Kosten Lehre'!$D26</f>
        <v>0</v>
      </c>
      <c r="F26" s="85">
        <f>'Annahmen u Setzungen Grundlagen'!$D$17*'Input Kosten Lehre'!$D26</f>
        <v>0</v>
      </c>
    </row>
    <row r="27" spans="3:8" ht="13" x14ac:dyDescent="0.3">
      <c r="C27" s="1">
        <f t="shared" si="0"/>
        <v>2040</v>
      </c>
      <c r="D27" s="86"/>
      <c r="E27" s="84">
        <f>'Annahmen u Setzungen Grundlagen'!$D$15*'Input Kosten Lehre'!$D27</f>
        <v>0</v>
      </c>
      <c r="F27" s="85">
        <f>'Annahmen u Setzungen Grundlagen'!$D$17*'Input Kosten Lehre'!$D27</f>
        <v>0</v>
      </c>
    </row>
    <row r="28" spans="3:8" ht="13" x14ac:dyDescent="0.3">
      <c r="C28" s="1">
        <f t="shared" si="0"/>
        <v>2041</v>
      </c>
      <c r="D28" s="86"/>
      <c r="E28" s="84">
        <f>'Annahmen u Setzungen Grundlagen'!$D$15*'Input Kosten Lehre'!$D28</f>
        <v>0</v>
      </c>
      <c r="F28" s="85">
        <f>'Annahmen u Setzungen Grundlagen'!$D$17*'Input Kosten Lehre'!$D28</f>
        <v>0</v>
      </c>
    </row>
    <row r="29" spans="3:8" ht="13" x14ac:dyDescent="0.3">
      <c r="C29" s="1">
        <f t="shared" si="0"/>
        <v>2042</v>
      </c>
      <c r="D29" s="86"/>
      <c r="E29" s="84">
        <f>'Annahmen u Setzungen Grundlagen'!$D$15*'Input Kosten Lehre'!$D29</f>
        <v>0</v>
      </c>
      <c r="F29" s="85">
        <f>'Annahmen u Setzungen Grundlagen'!$D$17*'Input Kosten Lehre'!$D29</f>
        <v>0</v>
      </c>
    </row>
    <row r="30" spans="3:8" ht="13" x14ac:dyDescent="0.3">
      <c r="C30" s="1">
        <f t="shared" si="0"/>
        <v>2043</v>
      </c>
      <c r="D30" s="86"/>
      <c r="E30" s="84">
        <f>'Annahmen u Setzungen Grundlagen'!$D$15*'Input Kosten Lehre'!$D30</f>
        <v>0</v>
      </c>
      <c r="F30" s="85">
        <f>'Annahmen u Setzungen Grundlagen'!$D$17*'Input Kosten Lehre'!$D30</f>
        <v>0</v>
      </c>
    </row>
    <row r="31" spans="3:8" ht="13" x14ac:dyDescent="0.3">
      <c r="C31" s="1">
        <f t="shared" si="0"/>
        <v>2044</v>
      </c>
      <c r="D31" s="86"/>
      <c r="E31" s="84">
        <f>'Annahmen u Setzungen Grundlagen'!$D$15*'Input Kosten Lehre'!$D31</f>
        <v>0</v>
      </c>
      <c r="F31" s="85">
        <f>'Annahmen u Setzungen Grundlagen'!$D$17*'Input Kosten Lehre'!$D31</f>
        <v>0</v>
      </c>
    </row>
    <row r="32" spans="3:8" ht="13" x14ac:dyDescent="0.3">
      <c r="C32" s="1">
        <f t="shared" si="0"/>
        <v>2045</v>
      </c>
      <c r="D32" s="86"/>
      <c r="E32" s="84">
        <f>'Annahmen u Setzungen Grundlagen'!$D$15*'Input Kosten Lehre'!$D32</f>
        <v>0</v>
      </c>
      <c r="F32" s="85">
        <f>'Annahmen u Setzungen Grundlagen'!$D$17*'Input Kosten Lehre'!$D32</f>
        <v>0</v>
      </c>
    </row>
    <row r="33" spans="3:6" ht="13" x14ac:dyDescent="0.3">
      <c r="C33" s="1">
        <f t="shared" si="0"/>
        <v>2046</v>
      </c>
      <c r="D33" s="86"/>
      <c r="E33" s="84">
        <f>'Annahmen u Setzungen Grundlagen'!$D$15*'Input Kosten Lehre'!$D33</f>
        <v>0</v>
      </c>
      <c r="F33" s="85">
        <f>'Annahmen u Setzungen Grundlagen'!$D$17*'Input Kosten Lehre'!$D33</f>
        <v>0</v>
      </c>
    </row>
    <row r="34" spans="3:6" ht="13" x14ac:dyDescent="0.3">
      <c r="C34" s="1">
        <f t="shared" si="0"/>
        <v>2047</v>
      </c>
      <c r="D34" s="86"/>
      <c r="E34" s="84">
        <f>'Annahmen u Setzungen Grundlagen'!$D$15*'Input Kosten Lehre'!$D34</f>
        <v>0</v>
      </c>
      <c r="F34" s="85">
        <f>'Annahmen u Setzungen Grundlagen'!$D$17*'Input Kosten Lehre'!$D34</f>
        <v>0</v>
      </c>
    </row>
    <row r="35" spans="3:6" ht="13" x14ac:dyDescent="0.3">
      <c r="C35" s="1">
        <f t="shared" si="0"/>
        <v>2048</v>
      </c>
      <c r="D35" s="86"/>
      <c r="E35" s="84">
        <f>'Annahmen u Setzungen Grundlagen'!$D$15*'Input Kosten Lehre'!$D35</f>
        <v>0</v>
      </c>
      <c r="F35" s="85">
        <f>'Annahmen u Setzungen Grundlagen'!$D$17*'Input Kosten Lehre'!$D35</f>
        <v>0</v>
      </c>
    </row>
    <row r="36" spans="3:6" ht="13.5" thickBot="1" x14ac:dyDescent="0.35">
      <c r="C36" s="1">
        <f t="shared" si="0"/>
        <v>2049</v>
      </c>
      <c r="D36" s="87"/>
      <c r="E36" s="84">
        <f>'Annahmen u Setzungen Grundlagen'!$D$15*'Input Kosten Lehre'!$D36</f>
        <v>0</v>
      </c>
      <c r="F36" s="85">
        <f>'Annahmen u Setzungen Grundlagen'!$D$17*'Input Kosten Lehre'!$D36</f>
        <v>0</v>
      </c>
    </row>
    <row r="37" spans="3:6" s="121" customFormat="1" ht="13" hidden="1" x14ac:dyDescent="0.3">
      <c r="C37" s="121" t="e">
        <f>IF(C36&lt;#REF!,C36+1,"")</f>
        <v>#REF!</v>
      </c>
      <c r="D37" s="88"/>
      <c r="E37" s="214">
        <f>'Annahmen u Setzungen Grundlagen'!$D$15*'Input Kosten Lehre'!$D37</f>
        <v>0</v>
      </c>
      <c r="F37" s="214">
        <f>'Annahmen u Setzungen Grundlagen'!$D$17*'Input Kosten Lehre'!$D37</f>
        <v>0</v>
      </c>
    </row>
    <row r="38" spans="3:6" s="121" customFormat="1" ht="13" hidden="1" x14ac:dyDescent="0.3">
      <c r="C38" s="121" t="e">
        <f>IF(C37&lt;#REF!,C37+1,"")</f>
        <v>#REF!</v>
      </c>
      <c r="D38" s="89"/>
      <c r="E38" s="214">
        <f>'Annahmen u Setzungen Grundlagen'!$D$15*'Input Kosten Lehre'!$D38</f>
        <v>0</v>
      </c>
      <c r="F38" s="214">
        <f>'Annahmen u Setzungen Grundlagen'!$D$17*'Input Kosten Lehre'!$D38</f>
        <v>0</v>
      </c>
    </row>
    <row r="39" spans="3:6" s="121" customFormat="1" ht="13" hidden="1" x14ac:dyDescent="0.3">
      <c r="C39" s="121" t="e">
        <f>IF(C38&lt;#REF!,C38+1,"")</f>
        <v>#REF!</v>
      </c>
      <c r="D39" s="89"/>
      <c r="E39" s="214">
        <f>'Annahmen u Setzungen Grundlagen'!$D$15*'Input Kosten Lehre'!$D39</f>
        <v>0</v>
      </c>
      <c r="F39" s="214">
        <f>'Annahmen u Setzungen Grundlagen'!$D$17*'Input Kosten Lehre'!$D39</f>
        <v>0</v>
      </c>
    </row>
    <row r="40" spans="3:6" s="121" customFormat="1" ht="13" hidden="1" x14ac:dyDescent="0.3">
      <c r="C40" s="121" t="e">
        <f>IF(C39&lt;#REF!,C39+1,"")</f>
        <v>#REF!</v>
      </c>
      <c r="D40" s="89"/>
      <c r="E40" s="214">
        <f>'Annahmen u Setzungen Grundlagen'!$D$15*'Input Kosten Lehre'!$D40</f>
        <v>0</v>
      </c>
      <c r="F40" s="214">
        <f>'Annahmen u Setzungen Grundlagen'!$D$17*'Input Kosten Lehre'!$D40</f>
        <v>0</v>
      </c>
    </row>
    <row r="41" spans="3:6" s="121" customFormat="1" ht="13" hidden="1" x14ac:dyDescent="0.3">
      <c r="C41" s="121" t="e">
        <f>IF(C40&lt;#REF!,C40+1,"")</f>
        <v>#REF!</v>
      </c>
      <c r="D41" s="89"/>
      <c r="E41" s="214">
        <f>'Annahmen u Setzungen Grundlagen'!$D$15*'Input Kosten Lehre'!$D41</f>
        <v>0</v>
      </c>
      <c r="F41" s="214">
        <f>'Annahmen u Setzungen Grundlagen'!$D$17*'Input Kosten Lehre'!$D41</f>
        <v>0</v>
      </c>
    </row>
  </sheetData>
  <sheetProtection selectLockedCells="1"/>
  <autoFilter ref="C11:C41">
    <filterColumn colId="0">
      <customFilters and="1">
        <customFilter operator="notEqual" val=" "/>
      </customFilters>
    </filterColumn>
  </autoFilter>
  <mergeCells count="1">
    <mergeCell ref="E5:K5"/>
  </mergeCells>
  <pageMargins left="0.78740157480314965" right="0.78740157480314965" top="0.98425196850393704" bottom="0.98425196850393704" header="0.51181102362204722" footer="0.51181102362204722"/>
  <pageSetup paperSize="9" scale="91" orientation="landscape" r:id="rId1"/>
  <headerFooter alignWithMargins="0">
    <oddFooter>&amp;L&amp;F&amp;A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tabColor rgb="FF7030A0"/>
  </sheetPr>
  <dimension ref="A3:P191"/>
  <sheetViews>
    <sheetView zoomScale="95" zoomScaleNormal="100" workbookViewId="0">
      <pane ySplit="5" topLeftCell="A6" activePane="bottomLeft" state="frozen"/>
      <selection activeCell="F33" sqref="F33"/>
      <selection pane="bottomLeft" activeCell="K3" sqref="K3"/>
    </sheetView>
  </sheetViews>
  <sheetFormatPr baseColWidth="10" defaultColWidth="11.453125" defaultRowHeight="12.5" x14ac:dyDescent="0.25"/>
  <cols>
    <col min="1" max="1" width="11.453125" style="1"/>
    <col min="2" max="2" width="4.7265625" style="1" customWidth="1"/>
    <col min="3" max="3" width="7.453125" style="1" customWidth="1"/>
    <col min="4" max="4" width="12.26953125" style="1" bestFit="1" customWidth="1"/>
    <col min="5" max="5" width="13.453125" style="1" customWidth="1"/>
    <col min="6" max="12" width="11.453125" style="1"/>
    <col min="13" max="13" width="14.26953125" style="1" customWidth="1"/>
    <col min="14" max="14" width="4" style="1" customWidth="1"/>
    <col min="15" max="16384" width="11.453125" style="1"/>
  </cols>
  <sheetData>
    <row r="3" spans="1:13" x14ac:dyDescent="0.25">
      <c r="K3" s="1" t="str">
        <f>'Input Kosten Lehre'!K3</f>
        <v>Lehre</v>
      </c>
    </row>
    <row r="4" spans="1:13" ht="22.5" x14ac:dyDescent="0.45">
      <c r="E4" s="2" t="s">
        <v>118</v>
      </c>
    </row>
    <row r="5" spans="1:13" x14ac:dyDescent="0.25">
      <c r="E5" s="393">
        <f>Projektbezeichnung</f>
        <v>0</v>
      </c>
      <c r="F5" s="393"/>
      <c r="G5" s="393"/>
      <c r="H5" s="393"/>
      <c r="I5" s="393"/>
      <c r="J5" s="393"/>
      <c r="K5" s="393"/>
    </row>
    <row r="6" spans="1:13" x14ac:dyDescent="0.25">
      <c r="A6" s="3"/>
    </row>
    <row r="8" spans="1:13" ht="13.5" thickBot="1" x14ac:dyDescent="0.35">
      <c r="C8" s="5" t="s">
        <v>263</v>
      </c>
      <c r="D8" s="6"/>
      <c r="E8" s="6"/>
      <c r="F8" s="6"/>
      <c r="G8" s="6"/>
      <c r="H8" s="6"/>
      <c r="I8" s="6"/>
      <c r="J8" s="6"/>
      <c r="K8" s="6"/>
      <c r="L8" s="6"/>
      <c r="M8" s="6"/>
    </row>
    <row r="9" spans="1:13" ht="13" x14ac:dyDescent="0.3">
      <c r="A9" s="3"/>
      <c r="C9" s="80"/>
      <c r="D9" s="18"/>
      <c r="E9" s="18"/>
      <c r="F9" s="18"/>
      <c r="G9" s="18"/>
      <c r="H9" s="18"/>
      <c r="I9" s="18"/>
      <c r="J9" s="18"/>
      <c r="K9" s="18"/>
      <c r="L9" s="18"/>
      <c r="M9" s="18"/>
    </row>
    <row r="10" spans="1:13" ht="13" x14ac:dyDescent="0.3">
      <c r="C10" s="80" t="s">
        <v>264</v>
      </c>
      <c r="D10" s="18"/>
      <c r="E10" s="18"/>
      <c r="F10" s="18"/>
      <c r="G10" s="18"/>
      <c r="H10" s="18"/>
      <c r="I10" s="18"/>
      <c r="J10" s="18"/>
      <c r="K10" s="18"/>
      <c r="L10" s="18"/>
      <c r="M10" s="18"/>
    </row>
    <row r="11" spans="1:13" ht="13" x14ac:dyDescent="0.3">
      <c r="C11" s="80"/>
      <c r="D11" s="18" t="s">
        <v>265</v>
      </c>
      <c r="E11" s="18"/>
      <c r="F11" s="18"/>
      <c r="G11" s="18"/>
      <c r="H11" s="90"/>
      <c r="I11" s="18"/>
      <c r="J11" s="18"/>
      <c r="K11" s="18"/>
      <c r="L11" s="18"/>
      <c r="M11" s="18"/>
    </row>
    <row r="12" spans="1:13" ht="13" x14ac:dyDescent="0.3">
      <c r="C12" s="80"/>
      <c r="D12" s="18" t="s">
        <v>266</v>
      </c>
      <c r="E12" s="18"/>
      <c r="F12" s="18"/>
      <c r="G12" s="18"/>
      <c r="H12" s="90"/>
      <c r="I12" s="18"/>
      <c r="J12" s="18"/>
      <c r="K12" s="18"/>
      <c r="L12" s="18"/>
      <c r="M12" s="18"/>
    </row>
    <row r="13" spans="1:13" ht="13" x14ac:dyDescent="0.3">
      <c r="C13" s="80"/>
      <c r="D13" s="18" t="s">
        <v>267</v>
      </c>
      <c r="E13" s="18"/>
      <c r="F13" s="18"/>
      <c r="G13" s="18"/>
      <c r="H13" s="90"/>
      <c r="I13" s="18"/>
      <c r="J13" s="18"/>
      <c r="K13" s="18"/>
      <c r="L13" s="18"/>
      <c r="M13" s="18"/>
    </row>
    <row r="14" spans="1:13" ht="13" x14ac:dyDescent="0.3">
      <c r="C14" s="80"/>
      <c r="D14" s="18"/>
      <c r="E14" s="18"/>
      <c r="F14" s="18"/>
      <c r="G14" s="18"/>
      <c r="H14" s="18"/>
      <c r="I14" s="18"/>
      <c r="J14" s="18"/>
      <c r="K14" s="18"/>
      <c r="L14" s="18"/>
      <c r="M14" s="18"/>
    </row>
    <row r="15" spans="1:13" ht="13.5" customHeight="1" x14ac:dyDescent="0.3">
      <c r="C15" s="90"/>
      <c r="D15" s="18"/>
      <c r="E15" s="18"/>
      <c r="F15" s="18"/>
      <c r="G15" s="18"/>
      <c r="H15" s="18"/>
      <c r="I15" s="18"/>
      <c r="J15" s="18"/>
      <c r="K15" s="18"/>
      <c r="L15" s="18"/>
      <c r="M15" s="18"/>
    </row>
    <row r="16" spans="1:13" ht="56.25" customHeight="1" thickBot="1" x14ac:dyDescent="0.3">
      <c r="D16" s="91" t="s">
        <v>268</v>
      </c>
      <c r="E16" s="394" t="s">
        <v>269</v>
      </c>
      <c r="F16" s="395"/>
      <c r="G16" s="394" t="s">
        <v>270</v>
      </c>
      <c r="H16" s="395"/>
      <c r="I16" s="394" t="s">
        <v>271</v>
      </c>
      <c r="J16" s="395"/>
      <c r="K16" s="394" t="s">
        <v>272</v>
      </c>
      <c r="L16" s="395"/>
      <c r="M16" s="91" t="s">
        <v>408</v>
      </c>
    </row>
    <row r="17" spans="3:13" ht="13" hidden="1" thickBot="1" x14ac:dyDescent="0.3">
      <c r="D17" s="91" t="s">
        <v>274</v>
      </c>
      <c r="E17" s="91" t="s">
        <v>275</v>
      </c>
      <c r="F17" s="91" t="s">
        <v>274</v>
      </c>
      <c r="G17" s="91" t="s">
        <v>275</v>
      </c>
      <c r="H17" s="91" t="s">
        <v>274</v>
      </c>
      <c r="I17" s="91" t="s">
        <v>275</v>
      </c>
      <c r="J17" s="91" t="s">
        <v>274</v>
      </c>
      <c r="K17" s="91" t="s">
        <v>275</v>
      </c>
      <c r="L17" s="91" t="s">
        <v>274</v>
      </c>
      <c r="M17" s="91"/>
    </row>
    <row r="18" spans="3:13" ht="12.75" hidden="1" customHeight="1" x14ac:dyDescent="0.25">
      <c r="D18" s="92" t="s">
        <v>274</v>
      </c>
      <c r="E18" s="92" t="s">
        <v>275</v>
      </c>
      <c r="F18" s="91" t="s">
        <v>274</v>
      </c>
      <c r="G18" s="92" t="s">
        <v>275</v>
      </c>
      <c r="H18" s="91" t="s">
        <v>274</v>
      </c>
      <c r="I18" s="92" t="s">
        <v>275</v>
      </c>
      <c r="J18" s="91" t="s">
        <v>274</v>
      </c>
      <c r="K18" s="92" t="s">
        <v>275</v>
      </c>
      <c r="L18" s="91" t="s">
        <v>274</v>
      </c>
      <c r="M18" s="91"/>
    </row>
    <row r="19" spans="3:13" ht="13" x14ac:dyDescent="0.3">
      <c r="C19" s="1">
        <f>Anfangsjahr</f>
        <v>2025</v>
      </c>
      <c r="D19" s="317"/>
      <c r="E19" s="318">
        <f>'Annahmen u Setzungen Lehre'!D159</f>
        <v>0.65</v>
      </c>
      <c r="F19" s="220">
        <f t="shared" ref="F19:F43" si="0">E19*D19</f>
        <v>0</v>
      </c>
      <c r="G19" s="222">
        <f t="shared" ref="G19:G43" si="1">I19 + K19</f>
        <v>0.35</v>
      </c>
      <c r="H19" s="220">
        <f t="shared" ref="H19:H43" si="2">G19*D19</f>
        <v>0</v>
      </c>
      <c r="I19" s="222">
        <f>'Annahmen u Setzungen Lehre'!D161</f>
        <v>0.24499999999999997</v>
      </c>
      <c r="J19" s="220">
        <f t="shared" ref="J19:J43" si="3">I19*D19</f>
        <v>0</v>
      </c>
      <c r="K19" s="319">
        <f>'Annahmen u Setzungen Lehre'!D163</f>
        <v>0.105</v>
      </c>
      <c r="L19" s="223">
        <f t="shared" ref="L19:L43" si="4">K19*D19</f>
        <v>0</v>
      </c>
      <c r="M19" s="98">
        <f>IF(OR(NOT(SUM(K19,I19,E19)=1),NOT(SUM(K19,I19,E19)=1)),"ungleich 100%",SUM(E19,G19))</f>
        <v>1</v>
      </c>
    </row>
    <row r="20" spans="3:13" ht="13" x14ac:dyDescent="0.3">
      <c r="C20" s="1">
        <f>C19+1</f>
        <v>2026</v>
      </c>
      <c r="D20" s="320"/>
      <c r="E20" s="321">
        <f>'Annahmen u Setzungen Lehre'!D159</f>
        <v>0.65</v>
      </c>
      <c r="F20" s="220">
        <f t="shared" si="0"/>
        <v>0</v>
      </c>
      <c r="G20" s="226">
        <f t="shared" si="1"/>
        <v>0.35</v>
      </c>
      <c r="H20" s="220">
        <f t="shared" si="2"/>
        <v>0</v>
      </c>
      <c r="I20" s="226">
        <f>'Annahmen u Setzungen Lehre'!D161</f>
        <v>0.24499999999999997</v>
      </c>
      <c r="J20" s="220">
        <f t="shared" si="3"/>
        <v>0</v>
      </c>
      <c r="K20" s="226">
        <f>'Annahmen u Setzungen Lehre'!D163</f>
        <v>0.105</v>
      </c>
      <c r="L20" s="223">
        <f t="shared" si="4"/>
        <v>0</v>
      </c>
      <c r="M20" s="98">
        <f>IF(OR(NOT(SUM(K20,I20,E20)=1),NOT(SUM(K20,I20,E20)=1)),"ungleich 100%",SUM(E20,G20))</f>
        <v>1</v>
      </c>
    </row>
    <row r="21" spans="3:13" ht="13" x14ac:dyDescent="0.3">
      <c r="C21" s="1">
        <f t="shared" ref="C21:C43" si="5">C20+1</f>
        <v>2027</v>
      </c>
      <c r="D21" s="320"/>
      <c r="E21" s="321">
        <f>'Annahmen u Setzungen Lehre'!D159</f>
        <v>0.65</v>
      </c>
      <c r="F21" s="220">
        <f t="shared" si="0"/>
        <v>0</v>
      </c>
      <c r="G21" s="226">
        <f t="shared" si="1"/>
        <v>0.35</v>
      </c>
      <c r="H21" s="220">
        <f t="shared" si="2"/>
        <v>0</v>
      </c>
      <c r="I21" s="226">
        <f>'Annahmen u Setzungen Lehre'!D161</f>
        <v>0.24499999999999997</v>
      </c>
      <c r="J21" s="220">
        <f t="shared" si="3"/>
        <v>0</v>
      </c>
      <c r="K21" s="322">
        <f>'Annahmen u Setzungen Lehre'!D163</f>
        <v>0.105</v>
      </c>
      <c r="L21" s="223">
        <f t="shared" si="4"/>
        <v>0</v>
      </c>
      <c r="M21" s="98">
        <f t="shared" ref="M21:M43" si="6">IF(OR(NOT(SUM(K21,I21,E21)=1),NOT(SUM(K21,I21,E21)=1)),"ungleich 100%",SUM(E21,G21))</f>
        <v>1</v>
      </c>
    </row>
    <row r="22" spans="3:13" ht="13" x14ac:dyDescent="0.3">
      <c r="C22" s="1">
        <f t="shared" si="5"/>
        <v>2028</v>
      </c>
      <c r="D22" s="320"/>
      <c r="E22" s="321">
        <f>'Annahmen u Setzungen Lehre'!D159</f>
        <v>0.65</v>
      </c>
      <c r="F22" s="220">
        <f t="shared" si="0"/>
        <v>0</v>
      </c>
      <c r="G22" s="226">
        <f t="shared" si="1"/>
        <v>0.35</v>
      </c>
      <c r="H22" s="220">
        <f t="shared" si="2"/>
        <v>0</v>
      </c>
      <c r="I22" s="226">
        <f>'Annahmen u Setzungen Lehre'!D161</f>
        <v>0.24499999999999997</v>
      </c>
      <c r="J22" s="220">
        <f t="shared" si="3"/>
        <v>0</v>
      </c>
      <c r="K22" s="226">
        <f>'Annahmen u Setzungen Lehre'!D163</f>
        <v>0.105</v>
      </c>
      <c r="L22" s="223">
        <f t="shared" si="4"/>
        <v>0</v>
      </c>
      <c r="M22" s="98">
        <f t="shared" si="6"/>
        <v>1</v>
      </c>
    </row>
    <row r="23" spans="3:13" ht="13" x14ac:dyDescent="0.3">
      <c r="C23" s="1">
        <f t="shared" si="5"/>
        <v>2029</v>
      </c>
      <c r="D23" s="320"/>
      <c r="E23" s="321">
        <f>'Annahmen u Setzungen Lehre'!D159</f>
        <v>0.65</v>
      </c>
      <c r="F23" s="220">
        <f t="shared" si="0"/>
        <v>0</v>
      </c>
      <c r="G23" s="226">
        <f t="shared" si="1"/>
        <v>0.35</v>
      </c>
      <c r="H23" s="220">
        <f t="shared" si="2"/>
        <v>0</v>
      </c>
      <c r="I23" s="226">
        <f>'Annahmen u Setzungen Lehre'!D161</f>
        <v>0.24499999999999997</v>
      </c>
      <c r="J23" s="220">
        <f t="shared" si="3"/>
        <v>0</v>
      </c>
      <c r="K23" s="226">
        <f>'Annahmen u Setzungen Lehre'!D163</f>
        <v>0.105</v>
      </c>
      <c r="L23" s="223">
        <f t="shared" si="4"/>
        <v>0</v>
      </c>
      <c r="M23" s="98">
        <f t="shared" si="6"/>
        <v>1</v>
      </c>
    </row>
    <row r="24" spans="3:13" ht="13" x14ac:dyDescent="0.3">
      <c r="C24" s="1">
        <f t="shared" si="5"/>
        <v>2030</v>
      </c>
      <c r="D24" s="320"/>
      <c r="E24" s="321">
        <f>'Annahmen u Setzungen Lehre'!D159</f>
        <v>0.65</v>
      </c>
      <c r="F24" s="220">
        <f t="shared" si="0"/>
        <v>0</v>
      </c>
      <c r="G24" s="226">
        <f t="shared" si="1"/>
        <v>0.35</v>
      </c>
      <c r="H24" s="220">
        <f t="shared" si="2"/>
        <v>0</v>
      </c>
      <c r="I24" s="226">
        <f>'Annahmen u Setzungen Lehre'!D161</f>
        <v>0.24499999999999997</v>
      </c>
      <c r="J24" s="220">
        <f t="shared" si="3"/>
        <v>0</v>
      </c>
      <c r="K24" s="226">
        <f>'Annahmen u Setzungen Lehre'!D163</f>
        <v>0.105</v>
      </c>
      <c r="L24" s="223">
        <f t="shared" si="4"/>
        <v>0</v>
      </c>
      <c r="M24" s="98">
        <f t="shared" si="6"/>
        <v>1</v>
      </c>
    </row>
    <row r="25" spans="3:13" ht="13" x14ac:dyDescent="0.3">
      <c r="C25" s="1">
        <f t="shared" si="5"/>
        <v>2031</v>
      </c>
      <c r="D25" s="320"/>
      <c r="E25" s="321">
        <f>'Annahmen u Setzungen Lehre'!D159</f>
        <v>0.65</v>
      </c>
      <c r="F25" s="220">
        <f t="shared" si="0"/>
        <v>0</v>
      </c>
      <c r="G25" s="226">
        <f t="shared" si="1"/>
        <v>0.35</v>
      </c>
      <c r="H25" s="220">
        <f t="shared" si="2"/>
        <v>0</v>
      </c>
      <c r="I25" s="226">
        <f>'Annahmen u Setzungen Lehre'!D161</f>
        <v>0.24499999999999997</v>
      </c>
      <c r="J25" s="220">
        <f t="shared" si="3"/>
        <v>0</v>
      </c>
      <c r="K25" s="226">
        <f>'Annahmen u Setzungen Lehre'!D163</f>
        <v>0.105</v>
      </c>
      <c r="L25" s="223">
        <f t="shared" si="4"/>
        <v>0</v>
      </c>
      <c r="M25" s="98">
        <f t="shared" si="6"/>
        <v>1</v>
      </c>
    </row>
    <row r="26" spans="3:13" ht="13" x14ac:dyDescent="0.3">
      <c r="C26" s="1">
        <f t="shared" si="5"/>
        <v>2032</v>
      </c>
      <c r="D26" s="320"/>
      <c r="E26" s="321">
        <f>'Annahmen u Setzungen Lehre'!D159</f>
        <v>0.65</v>
      </c>
      <c r="F26" s="220">
        <f t="shared" si="0"/>
        <v>0</v>
      </c>
      <c r="G26" s="226">
        <f t="shared" si="1"/>
        <v>0.35</v>
      </c>
      <c r="H26" s="220">
        <f t="shared" si="2"/>
        <v>0</v>
      </c>
      <c r="I26" s="226">
        <f>'Annahmen u Setzungen Lehre'!D161</f>
        <v>0.24499999999999997</v>
      </c>
      <c r="J26" s="220">
        <f t="shared" si="3"/>
        <v>0</v>
      </c>
      <c r="K26" s="226">
        <f>'Annahmen u Setzungen Lehre'!D163</f>
        <v>0.105</v>
      </c>
      <c r="L26" s="223">
        <f t="shared" si="4"/>
        <v>0</v>
      </c>
      <c r="M26" s="98">
        <f t="shared" si="6"/>
        <v>1</v>
      </c>
    </row>
    <row r="27" spans="3:13" ht="13" x14ac:dyDescent="0.3">
      <c r="C27" s="1">
        <f t="shared" si="5"/>
        <v>2033</v>
      </c>
      <c r="D27" s="320"/>
      <c r="E27" s="321">
        <f>'Annahmen u Setzungen Lehre'!D159</f>
        <v>0.65</v>
      </c>
      <c r="F27" s="220">
        <f t="shared" si="0"/>
        <v>0</v>
      </c>
      <c r="G27" s="226">
        <f t="shared" si="1"/>
        <v>0.35</v>
      </c>
      <c r="H27" s="220">
        <f t="shared" si="2"/>
        <v>0</v>
      </c>
      <c r="I27" s="226">
        <f>'Annahmen u Setzungen Lehre'!D161</f>
        <v>0.24499999999999997</v>
      </c>
      <c r="J27" s="220">
        <f t="shared" si="3"/>
        <v>0</v>
      </c>
      <c r="K27" s="226">
        <f>'Annahmen u Setzungen Lehre'!D163</f>
        <v>0.105</v>
      </c>
      <c r="L27" s="223">
        <f t="shared" si="4"/>
        <v>0</v>
      </c>
      <c r="M27" s="98">
        <f t="shared" si="6"/>
        <v>1</v>
      </c>
    </row>
    <row r="28" spans="3:13" ht="13" x14ac:dyDescent="0.3">
      <c r="C28" s="1">
        <f t="shared" si="5"/>
        <v>2034</v>
      </c>
      <c r="D28" s="320"/>
      <c r="E28" s="321">
        <f>'Annahmen u Setzungen Lehre'!D159</f>
        <v>0.65</v>
      </c>
      <c r="F28" s="220">
        <f t="shared" si="0"/>
        <v>0</v>
      </c>
      <c r="G28" s="226">
        <f t="shared" si="1"/>
        <v>0.35</v>
      </c>
      <c r="H28" s="220">
        <f t="shared" si="2"/>
        <v>0</v>
      </c>
      <c r="I28" s="226">
        <f>'Annahmen u Setzungen Lehre'!D161</f>
        <v>0.24499999999999997</v>
      </c>
      <c r="J28" s="220">
        <f t="shared" si="3"/>
        <v>0</v>
      </c>
      <c r="K28" s="226">
        <f>'Annahmen u Setzungen Lehre'!D163</f>
        <v>0.105</v>
      </c>
      <c r="L28" s="223">
        <f t="shared" si="4"/>
        <v>0</v>
      </c>
      <c r="M28" s="98">
        <f t="shared" si="6"/>
        <v>1</v>
      </c>
    </row>
    <row r="29" spans="3:13" ht="13" x14ac:dyDescent="0.3">
      <c r="C29" s="1">
        <f t="shared" si="5"/>
        <v>2035</v>
      </c>
      <c r="D29" s="320"/>
      <c r="E29" s="321">
        <f>'Annahmen u Setzungen Lehre'!D159</f>
        <v>0.65</v>
      </c>
      <c r="F29" s="220">
        <f t="shared" si="0"/>
        <v>0</v>
      </c>
      <c r="G29" s="226">
        <f t="shared" si="1"/>
        <v>0.35</v>
      </c>
      <c r="H29" s="220">
        <f t="shared" si="2"/>
        <v>0</v>
      </c>
      <c r="I29" s="226">
        <f>'Annahmen u Setzungen Lehre'!D161</f>
        <v>0.24499999999999997</v>
      </c>
      <c r="J29" s="220">
        <f t="shared" si="3"/>
        <v>0</v>
      </c>
      <c r="K29" s="226">
        <f>'Annahmen u Setzungen Lehre'!D163</f>
        <v>0.105</v>
      </c>
      <c r="L29" s="223">
        <f t="shared" si="4"/>
        <v>0</v>
      </c>
      <c r="M29" s="98">
        <f t="shared" si="6"/>
        <v>1</v>
      </c>
    </row>
    <row r="30" spans="3:13" ht="13" x14ac:dyDescent="0.3">
      <c r="C30" s="1">
        <f t="shared" si="5"/>
        <v>2036</v>
      </c>
      <c r="D30" s="320"/>
      <c r="E30" s="321">
        <f>'Annahmen u Setzungen Lehre'!D159</f>
        <v>0.65</v>
      </c>
      <c r="F30" s="220">
        <f t="shared" si="0"/>
        <v>0</v>
      </c>
      <c r="G30" s="226">
        <f t="shared" si="1"/>
        <v>0.35</v>
      </c>
      <c r="H30" s="220">
        <f t="shared" si="2"/>
        <v>0</v>
      </c>
      <c r="I30" s="226">
        <f>'Annahmen u Setzungen Lehre'!D161</f>
        <v>0.24499999999999997</v>
      </c>
      <c r="J30" s="220">
        <f t="shared" si="3"/>
        <v>0</v>
      </c>
      <c r="K30" s="226">
        <f>'Annahmen u Setzungen Lehre'!D163</f>
        <v>0.105</v>
      </c>
      <c r="L30" s="223">
        <f t="shared" si="4"/>
        <v>0</v>
      </c>
      <c r="M30" s="98">
        <f t="shared" si="6"/>
        <v>1</v>
      </c>
    </row>
    <row r="31" spans="3:13" ht="13" x14ac:dyDescent="0.3">
      <c r="C31" s="1">
        <f t="shared" si="5"/>
        <v>2037</v>
      </c>
      <c r="D31" s="320"/>
      <c r="E31" s="321">
        <f>'Annahmen u Setzungen Lehre'!D159</f>
        <v>0.65</v>
      </c>
      <c r="F31" s="220">
        <f t="shared" si="0"/>
        <v>0</v>
      </c>
      <c r="G31" s="226">
        <f t="shared" si="1"/>
        <v>0.35</v>
      </c>
      <c r="H31" s="220">
        <f t="shared" si="2"/>
        <v>0</v>
      </c>
      <c r="I31" s="226">
        <f>'Annahmen u Setzungen Lehre'!D161</f>
        <v>0.24499999999999997</v>
      </c>
      <c r="J31" s="220">
        <f t="shared" si="3"/>
        <v>0</v>
      </c>
      <c r="K31" s="226">
        <f>'Annahmen u Setzungen Lehre'!D163</f>
        <v>0.105</v>
      </c>
      <c r="L31" s="223">
        <f t="shared" si="4"/>
        <v>0</v>
      </c>
      <c r="M31" s="98">
        <f t="shared" si="6"/>
        <v>1</v>
      </c>
    </row>
    <row r="32" spans="3:13" ht="13" x14ac:dyDescent="0.3">
      <c r="C32" s="1">
        <f t="shared" si="5"/>
        <v>2038</v>
      </c>
      <c r="D32" s="320"/>
      <c r="E32" s="321">
        <f>'Annahmen u Setzungen Lehre'!D159</f>
        <v>0.65</v>
      </c>
      <c r="F32" s="220">
        <f t="shared" si="0"/>
        <v>0</v>
      </c>
      <c r="G32" s="226">
        <f t="shared" si="1"/>
        <v>0.35</v>
      </c>
      <c r="H32" s="220">
        <f t="shared" si="2"/>
        <v>0</v>
      </c>
      <c r="I32" s="226">
        <f>'Annahmen u Setzungen Lehre'!D161</f>
        <v>0.24499999999999997</v>
      </c>
      <c r="J32" s="220">
        <f t="shared" si="3"/>
        <v>0</v>
      </c>
      <c r="K32" s="226">
        <f>'Annahmen u Setzungen Lehre'!D163</f>
        <v>0.105</v>
      </c>
      <c r="L32" s="223">
        <f t="shared" si="4"/>
        <v>0</v>
      </c>
      <c r="M32" s="98">
        <f t="shared" si="6"/>
        <v>1</v>
      </c>
    </row>
    <row r="33" spans="1:13" ht="13" x14ac:dyDescent="0.3">
      <c r="C33" s="1">
        <f t="shared" si="5"/>
        <v>2039</v>
      </c>
      <c r="D33" s="320"/>
      <c r="E33" s="321">
        <f>'Annahmen u Setzungen Lehre'!D159</f>
        <v>0.65</v>
      </c>
      <c r="F33" s="220">
        <f t="shared" si="0"/>
        <v>0</v>
      </c>
      <c r="G33" s="226">
        <f t="shared" si="1"/>
        <v>0.35</v>
      </c>
      <c r="H33" s="220">
        <f t="shared" si="2"/>
        <v>0</v>
      </c>
      <c r="I33" s="226">
        <f>'Annahmen u Setzungen Lehre'!D161</f>
        <v>0.24499999999999997</v>
      </c>
      <c r="J33" s="220">
        <f t="shared" si="3"/>
        <v>0</v>
      </c>
      <c r="K33" s="226">
        <f>'Annahmen u Setzungen Lehre'!D163</f>
        <v>0.105</v>
      </c>
      <c r="L33" s="223">
        <f t="shared" si="4"/>
        <v>0</v>
      </c>
      <c r="M33" s="98">
        <f t="shared" si="6"/>
        <v>1</v>
      </c>
    </row>
    <row r="34" spans="1:13" ht="13" x14ac:dyDescent="0.3">
      <c r="C34" s="1">
        <f t="shared" si="5"/>
        <v>2040</v>
      </c>
      <c r="D34" s="320"/>
      <c r="E34" s="321">
        <f>'Annahmen u Setzungen Lehre'!D159</f>
        <v>0.65</v>
      </c>
      <c r="F34" s="220">
        <f t="shared" si="0"/>
        <v>0</v>
      </c>
      <c r="G34" s="226">
        <f t="shared" si="1"/>
        <v>0.35</v>
      </c>
      <c r="H34" s="220">
        <f t="shared" si="2"/>
        <v>0</v>
      </c>
      <c r="I34" s="226">
        <f>'Annahmen u Setzungen Lehre'!D161</f>
        <v>0.24499999999999997</v>
      </c>
      <c r="J34" s="220">
        <f t="shared" si="3"/>
        <v>0</v>
      </c>
      <c r="K34" s="226">
        <f>'Annahmen u Setzungen Lehre'!D163</f>
        <v>0.105</v>
      </c>
      <c r="L34" s="223">
        <f t="shared" si="4"/>
        <v>0</v>
      </c>
      <c r="M34" s="98">
        <f t="shared" si="6"/>
        <v>1</v>
      </c>
    </row>
    <row r="35" spans="1:13" ht="13" x14ac:dyDescent="0.3">
      <c r="C35" s="1">
        <f t="shared" si="5"/>
        <v>2041</v>
      </c>
      <c r="D35" s="320"/>
      <c r="E35" s="321">
        <f>'Annahmen u Setzungen Lehre'!D159</f>
        <v>0.65</v>
      </c>
      <c r="F35" s="220">
        <f t="shared" si="0"/>
        <v>0</v>
      </c>
      <c r="G35" s="226">
        <f t="shared" si="1"/>
        <v>0.35</v>
      </c>
      <c r="H35" s="220">
        <f t="shared" si="2"/>
        <v>0</v>
      </c>
      <c r="I35" s="226">
        <f>'Annahmen u Setzungen Lehre'!D161</f>
        <v>0.24499999999999997</v>
      </c>
      <c r="J35" s="220">
        <f t="shared" si="3"/>
        <v>0</v>
      </c>
      <c r="K35" s="226">
        <f>'Annahmen u Setzungen Lehre'!D163</f>
        <v>0.105</v>
      </c>
      <c r="L35" s="223">
        <f t="shared" si="4"/>
        <v>0</v>
      </c>
      <c r="M35" s="98">
        <f t="shared" si="6"/>
        <v>1</v>
      </c>
    </row>
    <row r="36" spans="1:13" ht="13" x14ac:dyDescent="0.3">
      <c r="C36" s="1">
        <f t="shared" si="5"/>
        <v>2042</v>
      </c>
      <c r="D36" s="320"/>
      <c r="E36" s="321">
        <f>'Annahmen u Setzungen Lehre'!D159</f>
        <v>0.65</v>
      </c>
      <c r="F36" s="220">
        <f t="shared" si="0"/>
        <v>0</v>
      </c>
      <c r="G36" s="226">
        <f t="shared" si="1"/>
        <v>0.35</v>
      </c>
      <c r="H36" s="220">
        <f t="shared" si="2"/>
        <v>0</v>
      </c>
      <c r="I36" s="226">
        <f>'Annahmen u Setzungen Lehre'!D161</f>
        <v>0.24499999999999997</v>
      </c>
      <c r="J36" s="220">
        <f t="shared" si="3"/>
        <v>0</v>
      </c>
      <c r="K36" s="226">
        <f>'Annahmen u Setzungen Lehre'!D163</f>
        <v>0.105</v>
      </c>
      <c r="L36" s="223">
        <f t="shared" si="4"/>
        <v>0</v>
      </c>
      <c r="M36" s="98">
        <f t="shared" si="6"/>
        <v>1</v>
      </c>
    </row>
    <row r="37" spans="1:13" ht="13" x14ac:dyDescent="0.3">
      <c r="C37" s="1">
        <f t="shared" si="5"/>
        <v>2043</v>
      </c>
      <c r="D37" s="320"/>
      <c r="E37" s="321">
        <f>'Annahmen u Setzungen Lehre'!D159</f>
        <v>0.65</v>
      </c>
      <c r="F37" s="220">
        <f t="shared" si="0"/>
        <v>0</v>
      </c>
      <c r="G37" s="226">
        <f t="shared" si="1"/>
        <v>0.35</v>
      </c>
      <c r="H37" s="220">
        <f t="shared" si="2"/>
        <v>0</v>
      </c>
      <c r="I37" s="226">
        <f>'Annahmen u Setzungen Lehre'!D161</f>
        <v>0.24499999999999997</v>
      </c>
      <c r="J37" s="220">
        <f t="shared" si="3"/>
        <v>0</v>
      </c>
      <c r="K37" s="226">
        <f>'Annahmen u Setzungen Lehre'!D163</f>
        <v>0.105</v>
      </c>
      <c r="L37" s="223">
        <f t="shared" si="4"/>
        <v>0</v>
      </c>
      <c r="M37" s="98">
        <f t="shared" si="6"/>
        <v>1</v>
      </c>
    </row>
    <row r="38" spans="1:13" ht="13" x14ac:dyDescent="0.3">
      <c r="C38" s="1">
        <f t="shared" si="5"/>
        <v>2044</v>
      </c>
      <c r="D38" s="320"/>
      <c r="E38" s="321">
        <f>'Annahmen u Setzungen Lehre'!D159</f>
        <v>0.65</v>
      </c>
      <c r="F38" s="220">
        <f t="shared" si="0"/>
        <v>0</v>
      </c>
      <c r="G38" s="226">
        <f t="shared" si="1"/>
        <v>0.35</v>
      </c>
      <c r="H38" s="220">
        <f t="shared" si="2"/>
        <v>0</v>
      </c>
      <c r="I38" s="226">
        <f>'Annahmen u Setzungen Lehre'!D161</f>
        <v>0.24499999999999997</v>
      </c>
      <c r="J38" s="220">
        <f t="shared" si="3"/>
        <v>0</v>
      </c>
      <c r="K38" s="226">
        <f>'Annahmen u Setzungen Lehre'!D163</f>
        <v>0.105</v>
      </c>
      <c r="L38" s="223">
        <f t="shared" si="4"/>
        <v>0</v>
      </c>
      <c r="M38" s="98">
        <f t="shared" si="6"/>
        <v>1</v>
      </c>
    </row>
    <row r="39" spans="1:13" ht="13" x14ac:dyDescent="0.3">
      <c r="C39" s="1">
        <f t="shared" si="5"/>
        <v>2045</v>
      </c>
      <c r="D39" s="320"/>
      <c r="E39" s="321">
        <f>'Annahmen u Setzungen Lehre'!D159</f>
        <v>0.65</v>
      </c>
      <c r="F39" s="220">
        <f t="shared" si="0"/>
        <v>0</v>
      </c>
      <c r="G39" s="226">
        <f t="shared" si="1"/>
        <v>0.35</v>
      </c>
      <c r="H39" s="220">
        <f t="shared" si="2"/>
        <v>0</v>
      </c>
      <c r="I39" s="226">
        <f>'Annahmen u Setzungen Lehre'!D161</f>
        <v>0.24499999999999997</v>
      </c>
      <c r="J39" s="220">
        <f t="shared" si="3"/>
        <v>0</v>
      </c>
      <c r="K39" s="226">
        <f>'Annahmen u Setzungen Lehre'!D163</f>
        <v>0.105</v>
      </c>
      <c r="L39" s="223">
        <f t="shared" si="4"/>
        <v>0</v>
      </c>
      <c r="M39" s="98">
        <f t="shared" si="6"/>
        <v>1</v>
      </c>
    </row>
    <row r="40" spans="1:13" ht="13" x14ac:dyDescent="0.3">
      <c r="C40" s="1">
        <f t="shared" si="5"/>
        <v>2046</v>
      </c>
      <c r="D40" s="320"/>
      <c r="E40" s="321">
        <f>'Annahmen u Setzungen Lehre'!D159</f>
        <v>0.65</v>
      </c>
      <c r="F40" s="220">
        <f t="shared" si="0"/>
        <v>0</v>
      </c>
      <c r="G40" s="226">
        <f t="shared" si="1"/>
        <v>0.35</v>
      </c>
      <c r="H40" s="220">
        <f t="shared" si="2"/>
        <v>0</v>
      </c>
      <c r="I40" s="226">
        <f>'Annahmen u Setzungen Lehre'!D161</f>
        <v>0.24499999999999997</v>
      </c>
      <c r="J40" s="220">
        <f t="shared" si="3"/>
        <v>0</v>
      </c>
      <c r="K40" s="226">
        <f>'Annahmen u Setzungen Lehre'!D163</f>
        <v>0.105</v>
      </c>
      <c r="L40" s="223">
        <f t="shared" si="4"/>
        <v>0</v>
      </c>
      <c r="M40" s="98">
        <f t="shared" si="6"/>
        <v>1</v>
      </c>
    </row>
    <row r="41" spans="1:13" ht="13" x14ac:dyDescent="0.3">
      <c r="C41" s="1">
        <f t="shared" si="5"/>
        <v>2047</v>
      </c>
      <c r="D41" s="320"/>
      <c r="E41" s="321">
        <f>'Annahmen u Setzungen Lehre'!D159</f>
        <v>0.65</v>
      </c>
      <c r="F41" s="220">
        <f t="shared" si="0"/>
        <v>0</v>
      </c>
      <c r="G41" s="226">
        <f t="shared" si="1"/>
        <v>0.35</v>
      </c>
      <c r="H41" s="220">
        <f t="shared" si="2"/>
        <v>0</v>
      </c>
      <c r="I41" s="226">
        <f>'Annahmen u Setzungen Lehre'!D161</f>
        <v>0.24499999999999997</v>
      </c>
      <c r="J41" s="220">
        <f t="shared" si="3"/>
        <v>0</v>
      </c>
      <c r="K41" s="226">
        <f>'Annahmen u Setzungen Lehre'!D163</f>
        <v>0.105</v>
      </c>
      <c r="L41" s="223">
        <f t="shared" si="4"/>
        <v>0</v>
      </c>
      <c r="M41" s="98">
        <f t="shared" si="6"/>
        <v>1</v>
      </c>
    </row>
    <row r="42" spans="1:13" ht="13" x14ac:dyDescent="0.3">
      <c r="C42" s="1">
        <f t="shared" si="5"/>
        <v>2048</v>
      </c>
      <c r="D42" s="320"/>
      <c r="E42" s="321">
        <f>'Annahmen u Setzungen Lehre'!D159</f>
        <v>0.65</v>
      </c>
      <c r="F42" s="220">
        <f t="shared" si="0"/>
        <v>0</v>
      </c>
      <c r="G42" s="226">
        <f t="shared" si="1"/>
        <v>0.35</v>
      </c>
      <c r="H42" s="220">
        <f t="shared" si="2"/>
        <v>0</v>
      </c>
      <c r="I42" s="226">
        <f>'Annahmen u Setzungen Lehre'!D161</f>
        <v>0.24499999999999997</v>
      </c>
      <c r="J42" s="220">
        <f t="shared" si="3"/>
        <v>0</v>
      </c>
      <c r="K42" s="226">
        <f>'Annahmen u Setzungen Lehre'!D163</f>
        <v>0.105</v>
      </c>
      <c r="L42" s="223">
        <f t="shared" si="4"/>
        <v>0</v>
      </c>
      <c r="M42" s="98">
        <f t="shared" si="6"/>
        <v>1</v>
      </c>
    </row>
    <row r="43" spans="1:13" ht="13.5" thickBot="1" x14ac:dyDescent="0.35">
      <c r="C43" s="1">
        <f t="shared" si="5"/>
        <v>2049</v>
      </c>
      <c r="D43" s="323"/>
      <c r="E43" s="324">
        <f>'Annahmen u Setzungen Lehre'!D159</f>
        <v>0.65</v>
      </c>
      <c r="F43" s="220">
        <f t="shared" si="0"/>
        <v>0</v>
      </c>
      <c r="G43" s="229">
        <f t="shared" si="1"/>
        <v>0.35</v>
      </c>
      <c r="H43" s="220">
        <f t="shared" si="2"/>
        <v>0</v>
      </c>
      <c r="I43" s="229">
        <f>'Annahmen u Setzungen Lehre'!D161</f>
        <v>0.24499999999999997</v>
      </c>
      <c r="J43" s="220">
        <f t="shared" si="3"/>
        <v>0</v>
      </c>
      <c r="K43" s="325">
        <f>'Annahmen u Setzungen Lehre'!D163</f>
        <v>0.105</v>
      </c>
      <c r="L43" s="223">
        <f t="shared" si="4"/>
        <v>0</v>
      </c>
      <c r="M43" s="98">
        <f t="shared" si="6"/>
        <v>1</v>
      </c>
    </row>
    <row r="44" spans="1:13" x14ac:dyDescent="0.25">
      <c r="K44" s="326"/>
    </row>
    <row r="47" spans="1:13" hidden="1" x14ac:dyDescent="0.25">
      <c r="A47" s="105" t="s">
        <v>276</v>
      </c>
    </row>
    <row r="48" spans="1:13" hidden="1" x14ac:dyDescent="0.25">
      <c r="A48" s="105" t="s">
        <v>276</v>
      </c>
    </row>
    <row r="49" spans="1:10" hidden="1" x14ac:dyDescent="0.25">
      <c r="A49" s="105" t="s">
        <v>276</v>
      </c>
    </row>
    <row r="50" spans="1:10" ht="62.5" hidden="1" x14ac:dyDescent="0.25">
      <c r="A50" s="105" t="s">
        <v>276</v>
      </c>
      <c r="D50" s="82" t="s">
        <v>277</v>
      </c>
      <c r="E50" s="82" t="s">
        <v>278</v>
      </c>
      <c r="F50" s="82" t="s">
        <v>279</v>
      </c>
      <c r="G50" s="230" t="s">
        <v>280</v>
      </c>
      <c r="H50" s="82" t="s">
        <v>271</v>
      </c>
      <c r="I50" s="1" t="s">
        <v>280</v>
      </c>
      <c r="J50" s="82" t="s">
        <v>281</v>
      </c>
    </row>
    <row r="51" spans="1:10" ht="13" hidden="1" x14ac:dyDescent="0.3">
      <c r="A51" s="105" t="s">
        <v>276</v>
      </c>
      <c r="C51" s="1" t="e">
        <f>#REF!</f>
        <v>#REF!</v>
      </c>
      <c r="D51" s="107">
        <f t="shared" ref="D51:D75" si="7">SUM(F51:J51)</f>
        <v>350000</v>
      </c>
      <c r="E51" s="98"/>
      <c r="F51" s="108"/>
      <c r="G51" s="98"/>
      <c r="H51" s="108">
        <v>175000</v>
      </c>
      <c r="I51" s="98"/>
      <c r="J51" s="108">
        <v>175000</v>
      </c>
    </row>
    <row r="52" spans="1:10" ht="13" hidden="1" x14ac:dyDescent="0.3">
      <c r="A52" s="105" t="s">
        <v>276</v>
      </c>
      <c r="C52" s="1" t="e">
        <f>IF(C51&lt;#REF!,C51+1,"")</f>
        <v>#REF!</v>
      </c>
      <c r="D52" s="107">
        <f t="shared" si="7"/>
        <v>325000</v>
      </c>
      <c r="E52" s="98"/>
      <c r="F52" s="108"/>
      <c r="G52" s="98"/>
      <c r="H52" s="108"/>
      <c r="I52" s="98"/>
      <c r="J52" s="108">
        <v>325000</v>
      </c>
    </row>
    <row r="53" spans="1:10" ht="13" hidden="1" x14ac:dyDescent="0.3">
      <c r="A53" s="105" t="s">
        <v>276</v>
      </c>
      <c r="C53" s="1" t="e">
        <f>IF(C52&lt;#REF!,C52+1,"")</f>
        <v>#REF!</v>
      </c>
      <c r="D53" s="107">
        <f t="shared" si="7"/>
        <v>550000</v>
      </c>
      <c r="E53" s="98"/>
      <c r="F53" s="108"/>
      <c r="G53" s="98"/>
      <c r="H53" s="108"/>
      <c r="I53" s="98"/>
      <c r="J53" s="108">
        <v>550000</v>
      </c>
    </row>
    <row r="54" spans="1:10" ht="13" hidden="1" x14ac:dyDescent="0.3">
      <c r="A54" s="105" t="s">
        <v>276</v>
      </c>
      <c r="C54" s="1" t="e">
        <f>IF(C53&lt;#REF!,C53+1,"")</f>
        <v>#REF!</v>
      </c>
      <c r="D54" s="107">
        <f t="shared" si="7"/>
        <v>652396.80000000005</v>
      </c>
      <c r="E54" s="98"/>
      <c r="F54" s="108"/>
      <c r="G54" s="98"/>
      <c r="H54" s="108"/>
      <c r="I54" s="98"/>
      <c r="J54" s="108">
        <v>652396.80000000005</v>
      </c>
    </row>
    <row r="55" spans="1:10" ht="13" hidden="1" x14ac:dyDescent="0.3">
      <c r="A55" s="105" t="s">
        <v>276</v>
      </c>
      <c r="C55" s="1" t="e">
        <f>IF(C54&lt;#REF!,C54+1,"")</f>
        <v>#REF!</v>
      </c>
      <c r="D55" s="107">
        <f t="shared" si="7"/>
        <v>947467.2</v>
      </c>
      <c r="E55" s="98"/>
      <c r="F55" s="108"/>
      <c r="G55" s="98"/>
      <c r="H55" s="108"/>
      <c r="I55" s="98"/>
      <c r="J55" s="108">
        <v>947467.2</v>
      </c>
    </row>
    <row r="56" spans="1:10" ht="13" hidden="1" x14ac:dyDescent="0.3">
      <c r="A56" s="105" t="s">
        <v>276</v>
      </c>
      <c r="C56" s="1" t="e">
        <f>IF(C55&lt;#REF!,C55+1,"")</f>
        <v>#REF!</v>
      </c>
      <c r="D56" s="107">
        <f t="shared" si="7"/>
        <v>1052843.1000000001</v>
      </c>
      <c r="E56" s="98"/>
      <c r="F56" s="108"/>
      <c r="G56" s="98"/>
      <c r="H56" s="108"/>
      <c r="I56" s="98"/>
      <c r="J56" s="108">
        <v>1052843.1000000001</v>
      </c>
    </row>
    <row r="57" spans="1:10" ht="13" hidden="1" x14ac:dyDescent="0.3">
      <c r="A57" s="105" t="s">
        <v>276</v>
      </c>
      <c r="C57" s="1" t="e">
        <f>IF(C56&lt;#REF!,C56+1,"")</f>
        <v>#REF!</v>
      </c>
      <c r="D57" s="107">
        <f t="shared" si="7"/>
        <v>1169819.6100000001</v>
      </c>
      <c r="E57" s="98"/>
      <c r="F57" s="108"/>
      <c r="G57" s="98"/>
      <c r="H57" s="108"/>
      <c r="I57" s="98"/>
      <c r="J57" s="108">
        <v>1169819.6100000001</v>
      </c>
    </row>
    <row r="58" spans="1:10" ht="13" hidden="1" x14ac:dyDescent="0.3">
      <c r="A58" s="105" t="s">
        <v>276</v>
      </c>
      <c r="C58" s="1" t="e">
        <f>IF(C57&lt;#REF!,C57+1,"")</f>
        <v>#REF!</v>
      </c>
      <c r="D58" s="107">
        <f t="shared" si="7"/>
        <v>1286801.9910000004</v>
      </c>
      <c r="E58" s="98"/>
      <c r="F58" s="108"/>
      <c r="G58" s="98"/>
      <c r="H58" s="108"/>
      <c r="I58" s="98"/>
      <c r="J58" s="108">
        <v>1286801.9910000004</v>
      </c>
    </row>
    <row r="59" spans="1:10" ht="13" hidden="1" x14ac:dyDescent="0.3">
      <c r="A59" s="105" t="s">
        <v>276</v>
      </c>
      <c r="C59" s="1" t="e">
        <f>IF(C58&lt;#REF!,C58+1,"")</f>
        <v>#REF!</v>
      </c>
      <c r="D59" s="107">
        <f t="shared" si="7"/>
        <v>1415482.1901000005</v>
      </c>
      <c r="E59" s="98"/>
      <c r="F59" s="108"/>
      <c r="G59" s="98"/>
      <c r="H59" s="108"/>
      <c r="I59" s="98"/>
      <c r="J59" s="108">
        <v>1415482.1901000005</v>
      </c>
    </row>
    <row r="60" spans="1:10" ht="13" hidden="1" x14ac:dyDescent="0.3">
      <c r="A60" s="105" t="s">
        <v>276</v>
      </c>
      <c r="C60" s="1" t="e">
        <f>IF(C59&lt;#REF!,C59+1,"")</f>
        <v>#REF!</v>
      </c>
      <c r="D60" s="107">
        <f t="shared" si="7"/>
        <v>1557030.4091100006</v>
      </c>
      <c r="E60" s="98"/>
      <c r="F60" s="108"/>
      <c r="G60" s="98"/>
      <c r="H60" s="108"/>
      <c r="I60" s="98"/>
      <c r="J60" s="108">
        <v>1557030.4091100006</v>
      </c>
    </row>
    <row r="61" spans="1:10" ht="13" hidden="1" x14ac:dyDescent="0.3">
      <c r="A61" s="105" t="s">
        <v>276</v>
      </c>
      <c r="C61" s="1" t="e">
        <f>IF(C60&lt;#REF!,C60+1,"")</f>
        <v>#REF!</v>
      </c>
      <c r="D61" s="107">
        <f t="shared" si="7"/>
        <v>1712733.450021001</v>
      </c>
      <c r="E61" s="98"/>
      <c r="F61" s="108"/>
      <c r="G61" s="98"/>
      <c r="H61" s="108"/>
      <c r="I61" s="98"/>
      <c r="J61" s="108">
        <v>1712733.450021001</v>
      </c>
    </row>
    <row r="62" spans="1:10" ht="13" hidden="1" x14ac:dyDescent="0.3">
      <c r="A62" s="105" t="s">
        <v>276</v>
      </c>
      <c r="C62" s="1" t="e">
        <f>IF(C61&lt;#REF!,C61+1,"")</f>
        <v>#REF!</v>
      </c>
      <c r="D62" s="107">
        <f t="shared" si="7"/>
        <v>1884006.7950231011</v>
      </c>
      <c r="E62" s="98"/>
      <c r="F62" s="108"/>
      <c r="G62" s="98"/>
      <c r="H62" s="108"/>
      <c r="I62" s="98"/>
      <c r="J62" s="108">
        <v>1884006.7950231011</v>
      </c>
    </row>
    <row r="63" spans="1:10" ht="13" hidden="1" x14ac:dyDescent="0.3">
      <c r="A63" s="105" t="s">
        <v>276</v>
      </c>
      <c r="C63" s="1" t="e">
        <f>IF(C62&lt;#REF!,C62+1,"")</f>
        <v>#REF!</v>
      </c>
      <c r="D63" s="107">
        <f t="shared" si="7"/>
        <v>2072407.4745254114</v>
      </c>
      <c r="E63" s="98"/>
      <c r="F63" s="108"/>
      <c r="G63" s="98"/>
      <c r="H63" s="108"/>
      <c r="I63" s="98"/>
      <c r="J63" s="108">
        <v>2072407.4745254114</v>
      </c>
    </row>
    <row r="64" spans="1:10" ht="13" hidden="1" x14ac:dyDescent="0.3">
      <c r="A64" s="105" t="s">
        <v>276</v>
      </c>
      <c r="C64" s="1" t="e">
        <f>IF(C63&lt;#REF!,C63+1,"")</f>
        <v>#REF!</v>
      </c>
      <c r="D64" s="107">
        <f t="shared" si="7"/>
        <v>2279648.2219779524</v>
      </c>
      <c r="E64" s="98"/>
      <c r="F64" s="108"/>
      <c r="G64" s="98"/>
      <c r="H64" s="108"/>
      <c r="I64" s="98"/>
      <c r="J64" s="108">
        <v>2279648.2219779524</v>
      </c>
    </row>
    <row r="65" spans="1:10" ht="13" hidden="1" x14ac:dyDescent="0.3">
      <c r="A65" s="105" t="s">
        <v>276</v>
      </c>
      <c r="C65" s="1" t="e">
        <f>IF(C64&lt;#REF!,C64+1,"")</f>
        <v>#REF!</v>
      </c>
      <c r="D65" s="107">
        <f t="shared" si="7"/>
        <v>2507613.0441757478</v>
      </c>
      <c r="E65" s="98"/>
      <c r="F65" s="108"/>
      <c r="G65" s="98"/>
      <c r="H65" s="108"/>
      <c r="I65" s="98"/>
      <c r="J65" s="108">
        <v>2507613.0441757478</v>
      </c>
    </row>
    <row r="66" spans="1:10" ht="13" hidden="1" x14ac:dyDescent="0.3">
      <c r="A66" s="105" t="s">
        <v>276</v>
      </c>
      <c r="C66" s="1" t="e">
        <f>IF(C65&lt;#REF!,C65+1,"")</f>
        <v>#REF!</v>
      </c>
      <c r="D66" s="107">
        <f t="shared" si="7"/>
        <v>2758374.348593323</v>
      </c>
      <c r="E66" s="98"/>
      <c r="F66" s="108"/>
      <c r="G66" s="98"/>
      <c r="H66" s="108"/>
      <c r="I66" s="98"/>
      <c r="J66" s="108">
        <v>2758374.348593323</v>
      </c>
    </row>
    <row r="67" spans="1:10" ht="13" hidden="1" x14ac:dyDescent="0.3">
      <c r="A67" s="105" t="s">
        <v>276</v>
      </c>
      <c r="C67" s="1" t="e">
        <f>IF(C66&lt;#REF!,C66+1,"")</f>
        <v>#REF!</v>
      </c>
      <c r="D67" s="107">
        <f t="shared" si="7"/>
        <v>3034211.7834526557</v>
      </c>
      <c r="E67" s="98"/>
      <c r="F67" s="108"/>
      <c r="G67" s="98"/>
      <c r="H67" s="108"/>
      <c r="I67" s="98"/>
      <c r="J67" s="108">
        <v>3034211.7834526557</v>
      </c>
    </row>
    <row r="68" spans="1:10" ht="13" hidden="1" x14ac:dyDescent="0.3">
      <c r="A68" s="105" t="s">
        <v>276</v>
      </c>
      <c r="C68" s="1" t="e">
        <f>IF(C67&lt;#REF!,C67+1,"")</f>
        <v>#REF!</v>
      </c>
      <c r="D68" s="107">
        <f t="shared" si="7"/>
        <v>3337632.9617979219</v>
      </c>
      <c r="E68" s="98"/>
      <c r="F68" s="108"/>
      <c r="G68" s="98"/>
      <c r="H68" s="108"/>
      <c r="I68" s="98"/>
      <c r="J68" s="108">
        <v>3337632.9617979219</v>
      </c>
    </row>
    <row r="69" spans="1:10" ht="13" hidden="1" x14ac:dyDescent="0.3">
      <c r="A69" s="105" t="s">
        <v>276</v>
      </c>
      <c r="C69" s="1" t="e">
        <f>IF(C68&lt;#REF!,C68+1,"")</f>
        <v>#REF!</v>
      </c>
      <c r="D69" s="107">
        <f t="shared" si="7"/>
        <v>3671396.2579777143</v>
      </c>
      <c r="E69" s="98"/>
      <c r="F69" s="108"/>
      <c r="G69" s="98"/>
      <c r="H69" s="108"/>
      <c r="I69" s="98"/>
      <c r="J69" s="108">
        <v>3671396.2579777143</v>
      </c>
    </row>
    <row r="70" spans="1:10" ht="13" hidden="1" x14ac:dyDescent="0.3">
      <c r="A70" s="105" t="s">
        <v>276</v>
      </c>
      <c r="C70" s="1" t="e">
        <f>IF(C69&lt;#REF!,C69+1,"")</f>
        <v>#REF!</v>
      </c>
      <c r="D70" s="107">
        <f t="shared" si="7"/>
        <v>4038535.8837754857</v>
      </c>
      <c r="E70" s="98"/>
      <c r="F70" s="108"/>
      <c r="G70" s="98"/>
      <c r="H70" s="108"/>
      <c r="I70" s="98"/>
      <c r="J70" s="108">
        <v>4038535.8837754857</v>
      </c>
    </row>
    <row r="71" spans="1:10" ht="13" hidden="1" x14ac:dyDescent="0.3">
      <c r="A71" s="105" t="s">
        <v>276</v>
      </c>
      <c r="C71" s="1" t="e">
        <f>IF(C70&lt;#REF!,C70+1,"")</f>
        <v>#REF!</v>
      </c>
      <c r="D71" s="107">
        <f t="shared" si="7"/>
        <v>0</v>
      </c>
      <c r="E71" s="98"/>
      <c r="F71" s="108"/>
      <c r="G71" s="98"/>
      <c r="H71" s="108"/>
      <c r="I71" s="98"/>
      <c r="J71" s="108"/>
    </row>
    <row r="72" spans="1:10" ht="13" hidden="1" x14ac:dyDescent="0.3">
      <c r="A72" s="105" t="s">
        <v>276</v>
      </c>
      <c r="C72" s="1" t="e">
        <f>IF(C71&lt;#REF!,C71+1,"")</f>
        <v>#REF!</v>
      </c>
      <c r="D72" s="107">
        <f t="shared" si="7"/>
        <v>0</v>
      </c>
      <c r="E72" s="98"/>
      <c r="F72" s="108"/>
      <c r="G72" s="98"/>
      <c r="H72" s="108"/>
      <c r="I72" s="98"/>
      <c r="J72" s="108"/>
    </row>
    <row r="73" spans="1:10" ht="13" hidden="1" x14ac:dyDescent="0.3">
      <c r="A73" s="105" t="s">
        <v>276</v>
      </c>
      <c r="C73" s="1" t="e">
        <f>IF(C72&lt;#REF!,C72+1,"")</f>
        <v>#REF!</v>
      </c>
      <c r="D73" s="107">
        <f t="shared" si="7"/>
        <v>0</v>
      </c>
      <c r="E73" s="98"/>
      <c r="F73" s="108"/>
      <c r="G73" s="98"/>
      <c r="H73" s="108"/>
      <c r="I73" s="98"/>
      <c r="J73" s="108"/>
    </row>
    <row r="74" spans="1:10" ht="13" hidden="1" x14ac:dyDescent="0.3">
      <c r="A74" s="105" t="s">
        <v>276</v>
      </c>
      <c r="C74" s="1" t="e">
        <f>IF(C73&lt;#REF!,C73+1,"")</f>
        <v>#REF!</v>
      </c>
      <c r="D74" s="107">
        <f t="shared" si="7"/>
        <v>0</v>
      </c>
      <c r="E74" s="98"/>
      <c r="F74" s="108"/>
      <c r="G74" s="98"/>
      <c r="H74" s="108"/>
      <c r="I74" s="98"/>
      <c r="J74" s="108"/>
    </row>
    <row r="75" spans="1:10" ht="13" hidden="1" x14ac:dyDescent="0.3">
      <c r="A75" s="105" t="s">
        <v>276</v>
      </c>
      <c r="C75" s="1" t="e">
        <f>IF(C74&lt;#REF!,C74+1,"")</f>
        <v>#REF!</v>
      </c>
      <c r="D75" s="107">
        <f t="shared" si="7"/>
        <v>0</v>
      </c>
      <c r="E75" s="98"/>
      <c r="F75" s="108"/>
      <c r="G75" s="98"/>
      <c r="H75" s="108"/>
      <c r="I75" s="98"/>
      <c r="J75" s="108"/>
    </row>
    <row r="76" spans="1:10" hidden="1" x14ac:dyDescent="0.25">
      <c r="A76" s="105" t="s">
        <v>276</v>
      </c>
    </row>
    <row r="77" spans="1:10" hidden="1" x14ac:dyDescent="0.25">
      <c r="A77" s="105" t="s">
        <v>276</v>
      </c>
    </row>
    <row r="189" spans="16:16" x14ac:dyDescent="0.25">
      <c r="P189" s="3" t="b">
        <v>1</v>
      </c>
    </row>
    <row r="190" spans="16:16" x14ac:dyDescent="0.25">
      <c r="P190" s="3"/>
    </row>
    <row r="191" spans="16:16" x14ac:dyDescent="0.25">
      <c r="P191" s="3"/>
    </row>
  </sheetData>
  <sheetProtection selectLockedCells="1"/>
  <mergeCells count="5">
    <mergeCell ref="E16:F16"/>
    <mergeCell ref="G16:H16"/>
    <mergeCell ref="I16:J16"/>
    <mergeCell ref="K16:L16"/>
    <mergeCell ref="E5:K5"/>
  </mergeCells>
  <conditionalFormatting sqref="M19:M43">
    <cfRule type="cellIs" dxfId="3" priority="1" stopIfTrue="1" operator="notEqual">
      <formula>1</formula>
    </cfRule>
  </conditionalFormatting>
  <pageMargins left="0.78740157480314965" right="0.78740157480314965" top="0.98425196850393704" bottom="0.98425196850393704" header="0.51181102362204722" footer="0.51181102362204722"/>
  <pageSetup paperSize="9" scale="79" orientation="landscape" r:id="rId1"/>
  <headerFooter alignWithMargins="0">
    <oddFooter>&amp;L&amp;F&amp;A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tabColor rgb="FF7030A0"/>
  </sheetPr>
  <dimension ref="A3:M35"/>
  <sheetViews>
    <sheetView zoomScale="95" zoomScaleNormal="100" workbookViewId="0">
      <pane ySplit="5" topLeftCell="A6" activePane="bottomLeft" state="frozen"/>
      <selection activeCell="F33" sqref="F33"/>
      <selection pane="bottomLeft" activeCell="K3" sqref="K3"/>
    </sheetView>
  </sheetViews>
  <sheetFormatPr baseColWidth="10" defaultColWidth="11.453125" defaultRowHeight="12.5" x14ac:dyDescent="0.25"/>
  <cols>
    <col min="1" max="1" width="11.453125" style="1"/>
    <col min="2" max="3" width="1.7265625" style="1" customWidth="1"/>
    <col min="4" max="4" width="11.453125" style="1"/>
    <col min="5" max="5" width="12.453125" style="1" customWidth="1"/>
    <col min="6" max="6" width="11.453125" style="69" hidden="1" customWidth="1"/>
    <col min="7" max="7" width="12.1796875" style="1" customWidth="1"/>
    <col min="8" max="13" width="11.453125" style="1"/>
    <col min="14" max="14" width="4" style="1" customWidth="1"/>
    <col min="15" max="16384" width="11.453125" style="1"/>
  </cols>
  <sheetData>
    <row r="3" spans="1:13" x14ac:dyDescent="0.25">
      <c r="K3" s="1" t="str">
        <f>'Input Kosten Lehre'!K3</f>
        <v>Lehre</v>
      </c>
    </row>
    <row r="4" spans="1:13" ht="20" x14ac:dyDescent="0.4">
      <c r="G4" s="11" t="s">
        <v>467</v>
      </c>
    </row>
    <row r="5" spans="1:13" x14ac:dyDescent="0.25">
      <c r="G5" s="79" t="e">
        <f>"   "&amp;#REF!</f>
        <v>#REF!</v>
      </c>
    </row>
    <row r="6" spans="1:13" x14ac:dyDescent="0.25">
      <c r="A6" s="3"/>
    </row>
    <row r="8" spans="1:13" ht="13.5" thickBot="1" x14ac:dyDescent="0.35">
      <c r="C8" s="5" t="s">
        <v>468</v>
      </c>
      <c r="D8" s="6"/>
      <c r="E8" s="6"/>
      <c r="F8" s="72"/>
      <c r="G8" s="6"/>
      <c r="H8" s="6"/>
      <c r="I8" s="6"/>
      <c r="J8" s="6"/>
      <c r="K8" s="6"/>
      <c r="L8" s="6"/>
      <c r="M8" s="6"/>
    </row>
    <row r="10" spans="1:13" ht="63.75" customHeight="1" thickBot="1" x14ac:dyDescent="0.3">
      <c r="A10" s="4"/>
      <c r="E10" s="327" t="s">
        <v>469</v>
      </c>
      <c r="F10" s="328" t="s">
        <v>470</v>
      </c>
      <c r="G10" s="82" t="s">
        <v>471</v>
      </c>
      <c r="H10" s="82"/>
    </row>
    <row r="11" spans="1:13" x14ac:dyDescent="0.25">
      <c r="D11" s="1">
        <f>Anfangsjahr</f>
        <v>2025</v>
      </c>
      <c r="E11" s="329"/>
      <c r="F11" s="330">
        <f>G11</f>
        <v>0</v>
      </c>
      <c r="G11" s="331"/>
    </row>
    <row r="12" spans="1:13" x14ac:dyDescent="0.25">
      <c r="D12" s="1">
        <f>D11+1</f>
        <v>2026</v>
      </c>
      <c r="E12" s="332"/>
      <c r="F12" s="333">
        <f>G12+(G11*(1-('Annahmen u Setzungen Lehre'!$D$247)))</f>
        <v>0</v>
      </c>
      <c r="G12" s="334"/>
    </row>
    <row r="13" spans="1:13" x14ac:dyDescent="0.25">
      <c r="D13" s="1">
        <f t="shared" ref="D13:D35" si="0">D12+1</f>
        <v>2027</v>
      </c>
      <c r="E13" s="332"/>
      <c r="F13" s="333">
        <f>G13+(G12*(1-'Annahmen u Setzungen Lehre'!$D$247))+((G11*(1-'Annahmen u Setzungen Lehre'!$D$247)*(1-'Annahmen u Setzungen Lehre'!$D$247)))</f>
        <v>0</v>
      </c>
      <c r="G13" s="334"/>
    </row>
    <row r="14" spans="1:13" x14ac:dyDescent="0.25">
      <c r="D14" s="1">
        <f t="shared" si="0"/>
        <v>2028</v>
      </c>
      <c r="E14" s="332"/>
      <c r="F14" s="333">
        <f>G14+(G13*(1-'Annahmen u Setzungen Lehre'!$D$247))+((G12*(1-'Annahmen u Setzungen Lehre'!$D$247)*(1-'Annahmen u Setzungen Lehre'!$D$247)))</f>
        <v>0</v>
      </c>
      <c r="G14" s="334"/>
    </row>
    <row r="15" spans="1:13" x14ac:dyDescent="0.25">
      <c r="D15" s="1">
        <f t="shared" si="0"/>
        <v>2029</v>
      </c>
      <c r="E15" s="332"/>
      <c r="F15" s="333">
        <f>G15+(G14*(1-'Annahmen u Setzungen Lehre'!$D$247))+((G13*(1-'Annahmen u Setzungen Lehre'!$D$247)*(1-'Annahmen u Setzungen Lehre'!$D$247)))</f>
        <v>0</v>
      </c>
      <c r="G15" s="334"/>
    </row>
    <row r="16" spans="1:13" x14ac:dyDescent="0.25">
      <c r="D16" s="1">
        <f t="shared" si="0"/>
        <v>2030</v>
      </c>
      <c r="E16" s="332"/>
      <c r="F16" s="333">
        <f>G16+(G15*(1-'Annahmen u Setzungen Lehre'!$D$247))+((G14*(1-'Annahmen u Setzungen Lehre'!$D$247)*(1-'Annahmen u Setzungen Lehre'!$D$247)))</f>
        <v>0</v>
      </c>
      <c r="G16" s="334"/>
    </row>
    <row r="17" spans="4:7" x14ac:dyDescent="0.25">
      <c r="D17" s="1">
        <f t="shared" si="0"/>
        <v>2031</v>
      </c>
      <c r="E17" s="332"/>
      <c r="F17" s="333">
        <f>G17+(G16*(1-'Annahmen u Setzungen Lehre'!$D$247))+((G15*(1-'Annahmen u Setzungen Lehre'!$D$247)*(1-'Annahmen u Setzungen Lehre'!$D$247)))</f>
        <v>0</v>
      </c>
      <c r="G17" s="334"/>
    </row>
    <row r="18" spans="4:7" x14ac:dyDescent="0.25">
      <c r="D18" s="1">
        <f t="shared" si="0"/>
        <v>2032</v>
      </c>
      <c r="E18" s="332"/>
      <c r="F18" s="333">
        <f>G18+(G17*(1-'Annahmen u Setzungen Lehre'!$D$247))+((G16*(1-'Annahmen u Setzungen Lehre'!$D$247)*(1-'Annahmen u Setzungen Lehre'!$D$247)))</f>
        <v>0</v>
      </c>
      <c r="G18" s="334"/>
    </row>
    <row r="19" spans="4:7" x14ac:dyDescent="0.25">
      <c r="D19" s="1">
        <f t="shared" si="0"/>
        <v>2033</v>
      </c>
      <c r="E19" s="332"/>
      <c r="F19" s="333">
        <f>G19+(G18*(1-'Annahmen u Setzungen Lehre'!$D$247))+((G17*(1-'Annahmen u Setzungen Lehre'!$D$247)*(1-'Annahmen u Setzungen Lehre'!$D$247)))</f>
        <v>0</v>
      </c>
      <c r="G19" s="334"/>
    </row>
    <row r="20" spans="4:7" x14ac:dyDescent="0.25">
      <c r="D20" s="1">
        <f t="shared" si="0"/>
        <v>2034</v>
      </c>
      <c r="E20" s="332"/>
      <c r="F20" s="333">
        <f>G20+(G19*(1-'Annahmen u Setzungen Lehre'!$D$247))+((G18*(1-'Annahmen u Setzungen Lehre'!$D$247)*(1-'Annahmen u Setzungen Lehre'!$D$247)))</f>
        <v>0</v>
      </c>
      <c r="G20" s="334"/>
    </row>
    <row r="21" spans="4:7" x14ac:dyDescent="0.25">
      <c r="D21" s="1">
        <f t="shared" si="0"/>
        <v>2035</v>
      </c>
      <c r="E21" s="332"/>
      <c r="F21" s="333">
        <f>G21+(G20*(1-'Annahmen u Setzungen Lehre'!$D$247))+((G19*(1-'Annahmen u Setzungen Lehre'!$D$247)*(1-'Annahmen u Setzungen Lehre'!$D$247)))</f>
        <v>0</v>
      </c>
      <c r="G21" s="334"/>
    </row>
    <row r="22" spans="4:7" x14ac:dyDescent="0.25">
      <c r="D22" s="1">
        <f t="shared" si="0"/>
        <v>2036</v>
      </c>
      <c r="E22" s="332"/>
      <c r="F22" s="333">
        <f>G22+(G21*(1-'Annahmen u Setzungen Lehre'!$D$247))+((G20*(1-'Annahmen u Setzungen Lehre'!$D$247)*(1-'Annahmen u Setzungen Lehre'!$D$247)))</f>
        <v>0</v>
      </c>
      <c r="G22" s="334"/>
    </row>
    <row r="23" spans="4:7" x14ac:dyDescent="0.25">
      <c r="D23" s="1">
        <f t="shared" si="0"/>
        <v>2037</v>
      </c>
      <c r="E23" s="332"/>
      <c r="F23" s="333">
        <f>G23+(G22*(1-'Annahmen u Setzungen Lehre'!$D$247))+((G21*(1-'Annahmen u Setzungen Lehre'!$D$247)*(1-'Annahmen u Setzungen Lehre'!$D$247)))</f>
        <v>0</v>
      </c>
      <c r="G23" s="334"/>
    </row>
    <row r="24" spans="4:7" x14ac:dyDescent="0.25">
      <c r="D24" s="1">
        <f t="shared" si="0"/>
        <v>2038</v>
      </c>
      <c r="E24" s="332"/>
      <c r="F24" s="333">
        <f>G24+(G23*(1-'Annahmen u Setzungen Lehre'!$D$247))+((G22*(1-'Annahmen u Setzungen Lehre'!$D$247)*(1-'Annahmen u Setzungen Lehre'!$D$247)))</f>
        <v>0</v>
      </c>
      <c r="G24" s="334"/>
    </row>
    <row r="25" spans="4:7" x14ac:dyDescent="0.25">
      <c r="D25" s="1">
        <f t="shared" si="0"/>
        <v>2039</v>
      </c>
      <c r="E25" s="332"/>
      <c r="F25" s="333">
        <f>G25+(G24*(1-'Annahmen u Setzungen Lehre'!$D$247))+((G23*(1-'Annahmen u Setzungen Lehre'!$D$247)*(1-'Annahmen u Setzungen Lehre'!$D$247)))</f>
        <v>0</v>
      </c>
      <c r="G25" s="334"/>
    </row>
    <row r="26" spans="4:7" x14ac:dyDescent="0.25">
      <c r="D26" s="1">
        <f t="shared" si="0"/>
        <v>2040</v>
      </c>
      <c r="E26" s="332"/>
      <c r="F26" s="333">
        <f>G26+(G25*(1-'Annahmen u Setzungen Lehre'!$D$247))+((G24*(1-'Annahmen u Setzungen Lehre'!$D$247)*(1-'Annahmen u Setzungen Lehre'!$D$247)))</f>
        <v>0</v>
      </c>
      <c r="G26" s="334"/>
    </row>
    <row r="27" spans="4:7" x14ac:dyDescent="0.25">
      <c r="D27" s="1">
        <f t="shared" si="0"/>
        <v>2041</v>
      </c>
      <c r="E27" s="332"/>
      <c r="F27" s="333">
        <f>G27+(G26*(1-'Annahmen u Setzungen Lehre'!$D$247))+((G25*(1-'Annahmen u Setzungen Lehre'!$D$247)*(1-'Annahmen u Setzungen Lehre'!$D$247)))</f>
        <v>0</v>
      </c>
      <c r="G27" s="334"/>
    </row>
    <row r="28" spans="4:7" x14ac:dyDescent="0.25">
      <c r="D28" s="1">
        <f t="shared" si="0"/>
        <v>2042</v>
      </c>
      <c r="E28" s="332"/>
      <c r="F28" s="333">
        <f>G28+(G27*(1-'Annahmen u Setzungen Lehre'!$D$247))+((G26*(1-'Annahmen u Setzungen Lehre'!$D$247)*(1-'Annahmen u Setzungen Lehre'!$D$247)))</f>
        <v>0</v>
      </c>
      <c r="G28" s="334"/>
    </row>
    <row r="29" spans="4:7" x14ac:dyDescent="0.25">
      <c r="D29" s="1">
        <f t="shared" si="0"/>
        <v>2043</v>
      </c>
      <c r="E29" s="332"/>
      <c r="F29" s="333">
        <f>G29+(G28*(1-'Annahmen u Setzungen Lehre'!$D$247))+((G27*(1-'Annahmen u Setzungen Lehre'!$D$247)*(1-'Annahmen u Setzungen Lehre'!$D$247)))</f>
        <v>0</v>
      </c>
      <c r="G29" s="334"/>
    </row>
    <row r="30" spans="4:7" x14ac:dyDescent="0.25">
      <c r="D30" s="1">
        <f t="shared" si="0"/>
        <v>2044</v>
      </c>
      <c r="E30" s="332"/>
      <c r="F30" s="333">
        <f>G30+(G29*(1-'Annahmen u Setzungen Lehre'!$D$247))+((G28*(1-'Annahmen u Setzungen Lehre'!$D$247)*(1-'Annahmen u Setzungen Lehre'!$D$247)))</f>
        <v>0</v>
      </c>
      <c r="G30" s="334"/>
    </row>
    <row r="31" spans="4:7" x14ac:dyDescent="0.25">
      <c r="D31" s="1">
        <f t="shared" si="0"/>
        <v>2045</v>
      </c>
      <c r="E31" s="332"/>
      <c r="F31" s="333">
        <f>G31+(G30*(1-'Annahmen u Setzungen Lehre'!$D$247))+((G29*(1-'Annahmen u Setzungen Lehre'!$D$247)*(1-'Annahmen u Setzungen Lehre'!$D$247)))</f>
        <v>0</v>
      </c>
      <c r="G31" s="334"/>
    </row>
    <row r="32" spans="4:7" x14ac:dyDescent="0.25">
      <c r="D32" s="1">
        <f t="shared" si="0"/>
        <v>2046</v>
      </c>
      <c r="E32" s="332"/>
      <c r="F32" s="333">
        <f>G32+(G31*(1-'Annahmen u Setzungen Lehre'!$D$247))+((G30*(1-'Annahmen u Setzungen Lehre'!$D$247)*(1-'Annahmen u Setzungen Lehre'!$D$247)))</f>
        <v>0</v>
      </c>
      <c r="G32" s="334"/>
    </row>
    <row r="33" spans="4:7" x14ac:dyDescent="0.25">
      <c r="D33" s="1">
        <f t="shared" si="0"/>
        <v>2047</v>
      </c>
      <c r="E33" s="332"/>
      <c r="F33" s="333">
        <f>G33+(G32*(1-'Annahmen u Setzungen Lehre'!$D$247))+((G31*(1-'Annahmen u Setzungen Lehre'!$D$247)*(1-'Annahmen u Setzungen Lehre'!$D$247)))</f>
        <v>0</v>
      </c>
      <c r="G33" s="334"/>
    </row>
    <row r="34" spans="4:7" x14ac:dyDescent="0.25">
      <c r="D34" s="1">
        <f t="shared" si="0"/>
        <v>2048</v>
      </c>
      <c r="E34" s="332"/>
      <c r="F34" s="333">
        <f>G34+(G33*(1-'Annahmen u Setzungen Lehre'!$D$247))+((G32*(1-'Annahmen u Setzungen Lehre'!$D$247)*(1-'Annahmen u Setzungen Lehre'!$D$247)))</f>
        <v>0</v>
      </c>
      <c r="G34" s="334"/>
    </row>
    <row r="35" spans="4:7" ht="13" thickBot="1" x14ac:dyDescent="0.3">
      <c r="D35" s="1">
        <f t="shared" si="0"/>
        <v>2049</v>
      </c>
      <c r="E35" s="335"/>
      <c r="F35" s="336">
        <f>G35+(G34*(1-'Annahmen u Setzungen Lehre'!$D$247))+((G33*(1-'Annahmen u Setzungen Lehre'!$D$247)*(1-'Annahmen u Setzungen Lehre'!$D$247)))</f>
        <v>0</v>
      </c>
      <c r="G35" s="337"/>
    </row>
  </sheetData>
  <sheetProtection selectLockedCells="1"/>
  <pageMargins left="0.78740157499999996" right="0.78740157499999996" top="0.984251969" bottom="0.984251969" header="0.4921259845" footer="0.4921259845"/>
  <pageSetup paperSize="9" scale="91" orientation="landscape" r:id="rId1"/>
  <headerFooter alignWithMargins="0">
    <oddFooter>&amp;L&amp;F&amp;A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filterMode="1">
    <tabColor rgb="FF7030A0"/>
  </sheetPr>
  <dimension ref="A3:Q269"/>
  <sheetViews>
    <sheetView zoomScale="90" zoomScaleNormal="100" zoomScaleSheetLayoutView="100" workbookViewId="0">
      <pane ySplit="5" topLeftCell="A6" activePane="bottomLeft" state="frozen"/>
      <selection activeCell="F33" sqref="F33"/>
      <selection pane="bottomLeft" activeCell="K3" sqref="K3"/>
    </sheetView>
  </sheetViews>
  <sheetFormatPr baseColWidth="10" defaultColWidth="11.453125" defaultRowHeight="12.5" x14ac:dyDescent="0.25"/>
  <cols>
    <col min="1" max="1" width="11.453125" style="1"/>
    <col min="2" max="2" width="1.7265625" style="1" customWidth="1"/>
    <col min="3" max="3" width="6.81640625" style="1" customWidth="1"/>
    <col min="4" max="4" width="11.81640625" style="1" bestFit="1" customWidth="1"/>
    <col min="5" max="13" width="11.453125" style="1"/>
    <col min="14" max="14" width="4" style="1" customWidth="1"/>
    <col min="15" max="16384" width="11.453125" style="1"/>
  </cols>
  <sheetData>
    <row r="3" spans="1:17" x14ac:dyDescent="0.25">
      <c r="K3" s="1" t="str">
        <f>'Input Kosten Lehre'!K3</f>
        <v>Lehre</v>
      </c>
    </row>
    <row r="4" spans="1:17" ht="22.5" x14ac:dyDescent="0.45">
      <c r="E4" s="2" t="s">
        <v>118</v>
      </c>
    </row>
    <row r="5" spans="1:17" x14ac:dyDescent="0.25">
      <c r="E5" s="393">
        <f>Projektbezeichnung</f>
        <v>0</v>
      </c>
      <c r="F5" s="393"/>
      <c r="G5" s="393"/>
      <c r="H5" s="393"/>
      <c r="I5" s="393"/>
      <c r="J5" s="393"/>
      <c r="K5" s="393"/>
    </row>
    <row r="6" spans="1:17" x14ac:dyDescent="0.25">
      <c r="A6" s="3"/>
    </row>
    <row r="9" spans="1:17" ht="13.5" thickBot="1" x14ac:dyDescent="0.35">
      <c r="C9" s="5" t="s">
        <v>285</v>
      </c>
      <c r="D9" s="6"/>
      <c r="E9" s="6"/>
      <c r="F9" s="6"/>
      <c r="G9" s="6"/>
      <c r="H9" s="6"/>
      <c r="I9" s="6"/>
      <c r="J9" s="6"/>
      <c r="K9" s="6"/>
      <c r="L9" s="6"/>
      <c r="M9" s="6"/>
    </row>
    <row r="10" spans="1:17" x14ac:dyDescent="0.25">
      <c r="D10" s="396" t="s">
        <v>286</v>
      </c>
      <c r="E10" s="396"/>
      <c r="F10" s="396"/>
      <c r="G10" s="396"/>
      <c r="H10" s="396"/>
      <c r="I10" s="396"/>
      <c r="J10" s="396"/>
      <c r="K10" s="396"/>
      <c r="L10" s="396"/>
      <c r="M10" s="396"/>
    </row>
    <row r="11" spans="1:17" x14ac:dyDescent="0.25">
      <c r="B11" s="18"/>
      <c r="C11" s="18"/>
      <c r="D11" s="370"/>
      <c r="E11" s="370"/>
      <c r="F11" s="370"/>
      <c r="G11" s="370"/>
      <c r="H11" s="370"/>
      <c r="I11" s="370"/>
      <c r="J11" s="370"/>
      <c r="K11" s="370"/>
      <c r="L11" s="370"/>
      <c r="M11" s="370"/>
    </row>
    <row r="12" spans="1:17" ht="13" x14ac:dyDescent="0.3">
      <c r="B12" s="18"/>
      <c r="C12" s="18"/>
      <c r="D12" s="12"/>
    </row>
    <row r="13" spans="1:17" ht="13" x14ac:dyDescent="0.3">
      <c r="A13" s="18"/>
      <c r="B13" s="18"/>
      <c r="C13" s="18"/>
      <c r="D13" s="8" t="s">
        <v>287</v>
      </c>
    </row>
    <row r="14" spans="1:17" ht="5.15" customHeight="1" thickBot="1" x14ac:dyDescent="0.3">
      <c r="A14" s="18"/>
      <c r="B14" s="18"/>
      <c r="C14" s="18"/>
    </row>
    <row r="15" spans="1:17" ht="13.5" thickBot="1" x14ac:dyDescent="0.35">
      <c r="A15" s="18"/>
      <c r="B15" s="18"/>
      <c r="C15" s="18"/>
      <c r="D15" s="115">
        <v>0.65</v>
      </c>
      <c r="E15" s="1" t="s">
        <v>288</v>
      </c>
      <c r="H15" s="7"/>
      <c r="P15" s="3" t="b">
        <v>1</v>
      </c>
      <c r="Q15" s="3">
        <f>LEN(P15)</f>
        <v>4</v>
      </c>
    </row>
    <row r="16" spans="1:17" ht="5.15" customHeight="1" x14ac:dyDescent="0.25">
      <c r="A16" s="18"/>
      <c r="B16" s="18"/>
      <c r="C16" s="18"/>
      <c r="P16" s="3"/>
      <c r="Q16" s="3">
        <f>LEN(P16)</f>
        <v>0</v>
      </c>
    </row>
    <row r="17" spans="1:17" ht="13" x14ac:dyDescent="0.3">
      <c r="A17" s="18"/>
      <c r="B17" s="18"/>
      <c r="C17" s="18"/>
      <c r="D17" s="116">
        <f>100%-D15</f>
        <v>0.35</v>
      </c>
      <c r="E17" s="117" t="s">
        <v>472</v>
      </c>
      <c r="P17" s="3"/>
      <c r="Q17" s="3"/>
    </row>
    <row r="18" spans="1:17" ht="5.15" customHeight="1" thickBot="1" x14ac:dyDescent="0.3">
      <c r="A18" s="18"/>
      <c r="B18" s="18"/>
      <c r="C18" s="18"/>
      <c r="P18" s="3"/>
      <c r="Q18" s="3">
        <f>LEN(P18)</f>
        <v>0</v>
      </c>
    </row>
    <row r="19" spans="1:17" s="121" customFormat="1" ht="13.5" hidden="1" thickBot="1" x14ac:dyDescent="0.35">
      <c r="A19" s="118"/>
      <c r="B19" s="118"/>
      <c r="C19" s="118"/>
      <c r="D19" s="119">
        <v>0.09</v>
      </c>
      <c r="E19" s="120" t="s">
        <v>290</v>
      </c>
      <c r="H19" s="122"/>
      <c r="P19" s="123" t="b">
        <v>1</v>
      </c>
      <c r="Q19" s="123">
        <f>LEN(P19)</f>
        <v>4</v>
      </c>
    </row>
    <row r="20" spans="1:17" s="121" customFormat="1" ht="5.15" hidden="1" customHeight="1" x14ac:dyDescent="0.25">
      <c r="A20" s="118"/>
      <c r="B20" s="118"/>
      <c r="C20" s="118"/>
      <c r="P20" s="123"/>
      <c r="Q20" s="123">
        <f>LEN(P20)</f>
        <v>0</v>
      </c>
    </row>
    <row r="21" spans="1:17" s="121" customFormat="1" ht="13.5" hidden="1" thickBot="1" x14ac:dyDescent="0.35">
      <c r="A21" s="118"/>
      <c r="B21" s="118"/>
      <c r="C21" s="118"/>
      <c r="D21" s="119">
        <f>D17-D19</f>
        <v>0.26</v>
      </c>
      <c r="E21" s="120" t="s">
        <v>291</v>
      </c>
      <c r="P21" s="123"/>
      <c r="Q21" s="123"/>
    </row>
    <row r="22" spans="1:17" s="121" customFormat="1" ht="5.15" hidden="1" customHeight="1" x14ac:dyDescent="0.25">
      <c r="A22" s="118"/>
      <c r="B22" s="118"/>
      <c r="C22" s="118"/>
      <c r="P22" s="123"/>
      <c r="Q22" s="123">
        <f>LEN(P22)</f>
        <v>0</v>
      </c>
    </row>
    <row r="23" spans="1:17" ht="13.5" thickBot="1" x14ac:dyDescent="0.35">
      <c r="A23" s="18"/>
      <c r="B23" s="18"/>
      <c r="C23" s="18"/>
      <c r="D23" s="124">
        <v>85000</v>
      </c>
      <c r="E23" s="1" t="s">
        <v>344</v>
      </c>
      <c r="P23" s="3" t="b">
        <v>1</v>
      </c>
      <c r="Q23" s="3">
        <f>LEN(P23)</f>
        <v>4</v>
      </c>
    </row>
    <row r="24" spans="1:17" ht="5.15" customHeight="1" thickBot="1" x14ac:dyDescent="0.3">
      <c r="A24" s="18"/>
      <c r="B24" s="18"/>
      <c r="C24" s="18"/>
      <c r="P24" s="3"/>
      <c r="Q24" s="3">
        <f>LEN(P24)</f>
        <v>0</v>
      </c>
    </row>
    <row r="25" spans="1:17" ht="13.5" thickBot="1" x14ac:dyDescent="0.35">
      <c r="A25" s="18"/>
      <c r="B25" s="18"/>
      <c r="C25" s="18"/>
      <c r="D25" s="124">
        <v>85000</v>
      </c>
      <c r="E25" s="1" t="s">
        <v>473</v>
      </c>
      <c r="P25" s="3" t="b">
        <v>1</v>
      </c>
      <c r="Q25" s="3">
        <f>LEN(P25)</f>
        <v>4</v>
      </c>
    </row>
    <row r="26" spans="1:17" ht="5.15" customHeight="1" x14ac:dyDescent="0.25">
      <c r="A26" s="18"/>
      <c r="B26" s="18"/>
      <c r="C26" s="18"/>
      <c r="P26" s="3"/>
      <c r="Q26" s="3">
        <f>LEN(P26)</f>
        <v>0</v>
      </c>
    </row>
    <row r="27" spans="1:17" ht="5.15" customHeight="1" x14ac:dyDescent="0.25">
      <c r="A27" s="18"/>
      <c r="B27" s="18"/>
      <c r="C27" s="18"/>
      <c r="P27" s="3"/>
      <c r="Q27" s="3"/>
    </row>
    <row r="28" spans="1:17" ht="13" x14ac:dyDescent="0.3">
      <c r="A28" s="18"/>
      <c r="B28" s="18"/>
      <c r="D28" s="8" t="s">
        <v>294</v>
      </c>
      <c r="O28" s="10"/>
      <c r="P28" s="3" t="b">
        <v>1</v>
      </c>
      <c r="Q28" s="3">
        <f>LEN(P28)</f>
        <v>4</v>
      </c>
    </row>
    <row r="29" spans="1:17" ht="13" x14ac:dyDescent="0.3">
      <c r="A29" s="18"/>
      <c r="B29" s="18"/>
      <c r="D29" s="10"/>
      <c r="O29" s="10"/>
      <c r="P29" s="3"/>
      <c r="Q29" s="3"/>
    </row>
    <row r="30" spans="1:17" ht="13" x14ac:dyDescent="0.3">
      <c r="A30" s="18"/>
      <c r="B30" s="18"/>
      <c r="D30" s="10"/>
      <c r="O30" s="10"/>
      <c r="P30" s="3"/>
      <c r="Q30" s="3"/>
    </row>
    <row r="31" spans="1:17" ht="13" x14ac:dyDescent="0.3">
      <c r="A31" s="18"/>
      <c r="B31" s="18"/>
      <c r="D31" s="10"/>
      <c r="O31" s="10"/>
      <c r="P31" s="3"/>
      <c r="Q31" s="3"/>
    </row>
    <row r="32" spans="1:17" ht="13" x14ac:dyDescent="0.3">
      <c r="A32" s="18"/>
      <c r="B32" s="18"/>
      <c r="D32" s="10"/>
      <c r="O32" s="10"/>
      <c r="P32" s="3"/>
      <c r="Q32" s="3"/>
    </row>
    <row r="33" spans="1:17" x14ac:dyDescent="0.25">
      <c r="A33" s="18"/>
      <c r="B33" s="18"/>
      <c r="C33" s="18"/>
      <c r="F33" s="18"/>
      <c r="G33" s="18"/>
      <c r="H33" s="18"/>
      <c r="I33" s="18"/>
      <c r="J33" s="18"/>
      <c r="K33" s="18"/>
      <c r="L33" s="18"/>
      <c r="M33" s="18"/>
      <c r="N33" s="18"/>
      <c r="O33" s="18"/>
      <c r="P33" s="3"/>
      <c r="Q33" s="3"/>
    </row>
    <row r="34" spans="1:17" s="155" customFormat="1" ht="13" hidden="1" x14ac:dyDescent="0.3">
      <c r="A34" s="272"/>
      <c r="B34" s="272"/>
      <c r="C34" s="272"/>
      <c r="D34" s="157"/>
      <c r="E34" s="272"/>
      <c r="F34" s="272"/>
      <c r="G34" s="272"/>
      <c r="H34" s="272"/>
      <c r="I34" s="272"/>
      <c r="J34" s="281"/>
      <c r="K34" s="272"/>
      <c r="L34" s="272"/>
      <c r="M34" s="272"/>
      <c r="N34" s="272"/>
      <c r="O34" s="272"/>
      <c r="P34" s="275"/>
      <c r="Q34" s="275"/>
    </row>
    <row r="35" spans="1:17" s="155" customFormat="1" ht="26.25" hidden="1" customHeight="1" x14ac:dyDescent="0.25">
      <c r="A35" s="272"/>
      <c r="B35" s="272"/>
      <c r="C35" s="272"/>
      <c r="D35" s="408"/>
      <c r="E35" s="408"/>
      <c r="F35" s="408"/>
      <c r="G35" s="408"/>
      <c r="I35" s="272"/>
      <c r="L35" s="272"/>
      <c r="O35" s="272"/>
      <c r="P35" s="275"/>
      <c r="Q35" s="275"/>
    </row>
    <row r="36" spans="1:17" s="155" customFormat="1" hidden="1" x14ac:dyDescent="0.25">
      <c r="A36" s="272"/>
      <c r="B36" s="272"/>
      <c r="C36" s="282"/>
      <c r="E36" s="272"/>
      <c r="F36" s="272"/>
      <c r="G36" s="272"/>
      <c r="I36" s="272"/>
      <c r="L36" s="272"/>
      <c r="O36" s="272"/>
      <c r="P36" s="275"/>
      <c r="Q36" s="275"/>
    </row>
    <row r="37" spans="1:17" s="155" customFormat="1" hidden="1" x14ac:dyDescent="0.25">
      <c r="A37" s="272"/>
      <c r="B37" s="272"/>
      <c r="C37" s="283"/>
      <c r="I37" s="272"/>
      <c r="L37" s="272"/>
      <c r="O37" s="272"/>
      <c r="P37" s="275"/>
      <c r="Q37" s="275"/>
    </row>
    <row r="38" spans="1:17" s="155" customFormat="1" hidden="1" x14ac:dyDescent="0.25">
      <c r="A38" s="272"/>
      <c r="B38" s="272"/>
      <c r="C38" s="283"/>
      <c r="D38" s="272"/>
      <c r="I38" s="272"/>
      <c r="L38" s="272"/>
      <c r="O38" s="272"/>
      <c r="P38" s="275"/>
      <c r="Q38" s="275"/>
    </row>
    <row r="39" spans="1:17" s="155" customFormat="1" hidden="1" x14ac:dyDescent="0.25">
      <c r="A39" s="272"/>
      <c r="B39" s="272"/>
      <c r="I39" s="272"/>
      <c r="J39" s="272"/>
      <c r="K39" s="272"/>
      <c r="L39" s="272"/>
      <c r="O39" s="272"/>
      <c r="P39" s="275"/>
      <c r="Q39" s="275"/>
    </row>
    <row r="40" spans="1:17" s="155" customFormat="1" ht="13" hidden="1" x14ac:dyDescent="0.3">
      <c r="A40" s="272"/>
      <c r="B40" s="272"/>
      <c r="D40" s="284"/>
      <c r="E40" s="272"/>
      <c r="I40" s="272"/>
      <c r="J40" s="272"/>
      <c r="K40" s="272"/>
      <c r="L40" s="272"/>
      <c r="O40" s="272"/>
      <c r="P40" s="275"/>
      <c r="Q40" s="275"/>
    </row>
    <row r="41" spans="1:17" s="155" customFormat="1" hidden="1" x14ac:dyDescent="0.25">
      <c r="A41" s="272"/>
      <c r="B41" s="272"/>
      <c r="D41" s="285"/>
      <c r="E41" s="286"/>
      <c r="I41" s="272"/>
      <c r="J41" s="272"/>
      <c r="K41" s="272"/>
      <c r="L41" s="272"/>
      <c r="O41" s="272"/>
      <c r="P41" s="275"/>
      <c r="Q41" s="275"/>
    </row>
    <row r="42" spans="1:17" s="155" customFormat="1" hidden="1" x14ac:dyDescent="0.25">
      <c r="A42" s="272"/>
      <c r="B42" s="272"/>
      <c r="D42" s="285"/>
      <c r="E42" s="286"/>
      <c r="I42" s="272"/>
      <c r="J42" s="272"/>
      <c r="K42" s="272"/>
      <c r="L42" s="272"/>
      <c r="O42" s="272"/>
      <c r="P42" s="275"/>
      <c r="Q42" s="275"/>
    </row>
    <row r="43" spans="1:17" s="155" customFormat="1" hidden="1" x14ac:dyDescent="0.25">
      <c r="A43" s="272"/>
      <c r="B43" s="272"/>
      <c r="D43" s="272"/>
      <c r="E43" s="272"/>
      <c r="I43" s="272"/>
      <c r="J43" s="272"/>
      <c r="K43" s="272"/>
      <c r="L43" s="272"/>
      <c r="O43" s="272"/>
      <c r="P43" s="275"/>
      <c r="Q43" s="275"/>
    </row>
    <row r="44" spans="1:17" s="155" customFormat="1" hidden="1" x14ac:dyDescent="0.25">
      <c r="A44" s="272"/>
      <c r="B44" s="272"/>
      <c r="I44" s="272"/>
      <c r="J44" s="272"/>
      <c r="K44" s="272"/>
      <c r="L44" s="272"/>
      <c r="O44" s="272"/>
      <c r="P44" s="275"/>
      <c r="Q44" s="275"/>
    </row>
    <row r="45" spans="1:17" s="155" customFormat="1" hidden="1" x14ac:dyDescent="0.25">
      <c r="A45" s="272"/>
      <c r="B45" s="272"/>
      <c r="I45" s="272"/>
      <c r="J45" s="272"/>
      <c r="K45" s="272"/>
      <c r="L45" s="272"/>
      <c r="O45" s="272"/>
      <c r="P45" s="275"/>
      <c r="Q45" s="275"/>
    </row>
    <row r="46" spans="1:17" s="155" customFormat="1" ht="13" hidden="1" x14ac:dyDescent="0.3">
      <c r="A46" s="272"/>
      <c r="B46" s="272"/>
      <c r="C46" s="272"/>
      <c r="D46" s="284"/>
      <c r="E46" s="272"/>
      <c r="F46" s="272"/>
      <c r="G46" s="272"/>
      <c r="I46" s="272"/>
      <c r="K46" s="272"/>
      <c r="L46" s="272"/>
      <c r="O46" s="272"/>
      <c r="P46" s="275"/>
      <c r="Q46" s="275"/>
    </row>
    <row r="47" spans="1:17" s="155" customFormat="1" ht="13" hidden="1" x14ac:dyDescent="0.3">
      <c r="A47" s="272"/>
      <c r="B47" s="272"/>
      <c r="C47" s="272"/>
      <c r="D47" s="284"/>
      <c r="E47" s="272"/>
      <c r="F47" s="272"/>
      <c r="G47" s="272"/>
      <c r="I47" s="272"/>
      <c r="K47" s="272"/>
      <c r="L47" s="272"/>
      <c r="O47" s="272"/>
      <c r="P47" s="275"/>
      <c r="Q47" s="275"/>
    </row>
    <row r="48" spans="1:17" s="155" customFormat="1" ht="13" hidden="1" x14ac:dyDescent="0.3">
      <c r="D48" s="157"/>
      <c r="I48" s="272"/>
      <c r="K48" s="272"/>
      <c r="L48" s="272"/>
      <c r="O48" s="272"/>
      <c r="P48" s="275"/>
      <c r="Q48" s="275"/>
    </row>
    <row r="49" spans="2:17" s="155" customFormat="1" ht="27" hidden="1" customHeight="1" x14ac:dyDescent="0.25">
      <c r="D49" s="409"/>
      <c r="E49" s="409"/>
      <c r="F49" s="409"/>
      <c r="I49" s="272"/>
      <c r="J49" s="272"/>
      <c r="K49" s="272"/>
      <c r="N49" s="272"/>
      <c r="O49" s="272"/>
      <c r="P49" s="275"/>
      <c r="Q49" s="275"/>
    </row>
    <row r="50" spans="2:17" s="155" customFormat="1" ht="14.25" hidden="1" customHeight="1" x14ac:dyDescent="0.25">
      <c r="D50" s="287"/>
      <c r="E50" s="272"/>
      <c r="L50" s="272"/>
      <c r="M50" s="272"/>
      <c r="N50" s="272"/>
      <c r="O50" s="272"/>
      <c r="P50" s="275"/>
      <c r="Q50" s="275"/>
    </row>
    <row r="51" spans="2:17" s="155" customFormat="1" hidden="1" x14ac:dyDescent="0.25">
      <c r="D51" s="287"/>
      <c r="E51" s="272"/>
      <c r="L51" s="272"/>
      <c r="M51" s="272"/>
      <c r="N51" s="272"/>
      <c r="O51" s="272"/>
      <c r="P51" s="275"/>
      <c r="Q51" s="275"/>
    </row>
    <row r="52" spans="2:17" s="155" customFormat="1" hidden="1" x14ac:dyDescent="0.25">
      <c r="D52" s="287"/>
      <c r="E52" s="272"/>
      <c r="L52" s="272"/>
      <c r="M52" s="272"/>
      <c r="N52" s="272"/>
      <c r="O52" s="272"/>
      <c r="P52" s="275"/>
      <c r="Q52" s="275"/>
    </row>
    <row r="53" spans="2:17" s="155" customFormat="1" hidden="1" x14ac:dyDescent="0.25">
      <c r="D53" s="287"/>
      <c r="E53" s="272"/>
      <c r="L53" s="272"/>
      <c r="M53" s="272"/>
      <c r="N53" s="272"/>
      <c r="O53" s="272"/>
      <c r="P53" s="275"/>
      <c r="Q53" s="275"/>
    </row>
    <row r="54" spans="2:17" s="155" customFormat="1" hidden="1" x14ac:dyDescent="0.25">
      <c r="D54" s="287"/>
      <c r="E54" s="272"/>
      <c r="L54" s="272"/>
      <c r="M54" s="272"/>
      <c r="N54" s="272"/>
      <c r="O54" s="272"/>
      <c r="P54" s="275"/>
      <c r="Q54" s="275"/>
    </row>
    <row r="55" spans="2:17" s="155" customFormat="1" hidden="1" x14ac:dyDescent="0.25">
      <c r="D55" s="287"/>
      <c r="E55" s="272"/>
      <c r="L55" s="272"/>
      <c r="M55" s="272"/>
      <c r="N55" s="272"/>
      <c r="O55" s="272"/>
      <c r="P55" s="275"/>
      <c r="Q55" s="275"/>
    </row>
    <row r="56" spans="2:17" s="155" customFormat="1" hidden="1" x14ac:dyDescent="0.25">
      <c r="D56" s="287"/>
      <c r="E56" s="272"/>
      <c r="L56" s="272"/>
      <c r="M56" s="272"/>
      <c r="N56" s="272"/>
      <c r="O56" s="272"/>
      <c r="P56" s="275"/>
      <c r="Q56" s="275"/>
    </row>
    <row r="57" spans="2:17" s="155" customFormat="1" hidden="1" x14ac:dyDescent="0.25">
      <c r="B57" s="272"/>
      <c r="D57" s="287"/>
      <c r="E57" s="272"/>
      <c r="F57" s="272"/>
      <c r="G57" s="272"/>
      <c r="L57" s="272"/>
      <c r="M57" s="272"/>
      <c r="N57" s="272"/>
      <c r="O57" s="272"/>
      <c r="P57" s="275"/>
      <c r="Q57" s="275"/>
    </row>
    <row r="58" spans="2:17" s="155" customFormat="1" hidden="1" x14ac:dyDescent="0.25">
      <c r="B58" s="272"/>
      <c r="D58" s="287"/>
      <c r="E58" s="272"/>
      <c r="F58" s="272"/>
      <c r="G58" s="272"/>
      <c r="L58" s="272"/>
      <c r="M58" s="272"/>
      <c r="N58" s="272"/>
      <c r="O58" s="272"/>
      <c r="P58" s="275"/>
      <c r="Q58" s="275"/>
    </row>
    <row r="59" spans="2:17" s="155" customFormat="1" hidden="1" x14ac:dyDescent="0.25">
      <c r="B59" s="272"/>
      <c r="D59" s="287"/>
      <c r="E59" s="272"/>
      <c r="F59" s="272"/>
      <c r="G59" s="272"/>
      <c r="L59" s="272"/>
      <c r="M59" s="272"/>
      <c r="N59" s="272"/>
      <c r="O59" s="272"/>
      <c r="P59" s="275"/>
      <c r="Q59" s="275"/>
    </row>
    <row r="60" spans="2:17" s="155" customFormat="1" hidden="1" x14ac:dyDescent="0.25">
      <c r="B60" s="272"/>
      <c r="D60" s="287"/>
      <c r="E60" s="272"/>
      <c r="F60" s="272"/>
      <c r="G60" s="272"/>
      <c r="L60" s="272"/>
      <c r="M60" s="272"/>
      <c r="N60" s="272"/>
      <c r="O60" s="272"/>
      <c r="P60" s="275"/>
      <c r="Q60" s="275"/>
    </row>
    <row r="61" spans="2:17" s="155" customFormat="1" hidden="1" x14ac:dyDescent="0.25">
      <c r="B61" s="272"/>
      <c r="D61" s="287"/>
      <c r="E61" s="272"/>
      <c r="F61" s="272"/>
      <c r="G61" s="272"/>
      <c r="L61" s="272"/>
      <c r="M61" s="272"/>
      <c r="N61" s="272"/>
      <c r="O61" s="272"/>
      <c r="P61" s="275"/>
      <c r="Q61" s="275"/>
    </row>
    <row r="62" spans="2:17" s="155" customFormat="1" hidden="1" x14ac:dyDescent="0.25">
      <c r="B62" s="272"/>
      <c r="D62" s="287"/>
      <c r="E62" s="272"/>
      <c r="F62" s="272"/>
      <c r="G62" s="272"/>
      <c r="L62" s="272"/>
      <c r="M62" s="272"/>
      <c r="N62" s="272"/>
      <c r="O62" s="272"/>
      <c r="P62" s="275"/>
      <c r="Q62" s="275"/>
    </row>
    <row r="63" spans="2:17" s="155" customFormat="1" hidden="1" x14ac:dyDescent="0.25">
      <c r="B63" s="272"/>
      <c r="D63" s="287"/>
      <c r="E63" s="272"/>
      <c r="F63" s="272"/>
      <c r="G63" s="272"/>
      <c r="L63" s="272"/>
      <c r="M63" s="272"/>
      <c r="N63" s="272"/>
      <c r="O63" s="272"/>
      <c r="P63" s="275"/>
      <c r="Q63" s="275"/>
    </row>
    <row r="64" spans="2:17" s="155" customFormat="1" hidden="1" x14ac:dyDescent="0.25">
      <c r="B64" s="272"/>
      <c r="D64" s="287"/>
      <c r="E64" s="272"/>
      <c r="F64" s="272"/>
      <c r="G64" s="272"/>
      <c r="L64" s="272"/>
      <c r="M64" s="272"/>
      <c r="N64" s="272"/>
      <c r="O64" s="272"/>
      <c r="P64" s="275"/>
      <c r="Q64" s="275"/>
    </row>
    <row r="65" spans="1:17" s="155" customFormat="1" hidden="1" x14ac:dyDescent="0.25">
      <c r="B65" s="272"/>
      <c r="D65" s="287"/>
      <c r="E65" s="272"/>
      <c r="F65" s="272"/>
      <c r="G65" s="272"/>
      <c r="L65" s="272"/>
      <c r="M65" s="272"/>
      <c r="N65" s="272"/>
      <c r="O65" s="272"/>
      <c r="P65" s="275"/>
      <c r="Q65" s="275"/>
    </row>
    <row r="66" spans="1:17" s="155" customFormat="1" hidden="1" x14ac:dyDescent="0.25">
      <c r="B66" s="272"/>
      <c r="D66" s="287"/>
      <c r="E66" s="272"/>
      <c r="F66" s="272"/>
      <c r="G66" s="272"/>
      <c r="K66" s="272"/>
      <c r="L66" s="272"/>
      <c r="M66" s="272"/>
      <c r="N66" s="272"/>
      <c r="O66" s="272"/>
      <c r="P66" s="275"/>
      <c r="Q66" s="275"/>
    </row>
    <row r="67" spans="1:17" s="155" customFormat="1" hidden="1" x14ac:dyDescent="0.25">
      <c r="B67" s="272"/>
      <c r="D67" s="287"/>
      <c r="E67" s="272"/>
      <c r="F67" s="272"/>
      <c r="G67" s="272"/>
      <c r="H67" s="272"/>
      <c r="K67" s="272"/>
      <c r="L67" s="272"/>
      <c r="M67" s="272"/>
      <c r="N67" s="272"/>
      <c r="O67" s="272"/>
      <c r="P67" s="275"/>
      <c r="Q67" s="275"/>
    </row>
    <row r="68" spans="1:17" s="155" customFormat="1" hidden="1" x14ac:dyDescent="0.25">
      <c r="B68" s="272"/>
      <c r="D68" s="287"/>
      <c r="E68" s="272"/>
      <c r="F68" s="272"/>
      <c r="G68" s="272"/>
      <c r="H68" s="272"/>
      <c r="K68" s="272"/>
      <c r="L68" s="272"/>
      <c r="M68" s="272"/>
      <c r="N68" s="272"/>
      <c r="O68" s="272"/>
      <c r="P68" s="275"/>
      <c r="Q68" s="275"/>
    </row>
    <row r="69" spans="1:17" s="155" customFormat="1" hidden="1" x14ac:dyDescent="0.25">
      <c r="B69" s="272"/>
      <c r="D69" s="287"/>
      <c r="E69" s="272"/>
      <c r="F69" s="272"/>
      <c r="G69" s="272"/>
      <c r="H69" s="272"/>
      <c r="K69" s="272"/>
      <c r="L69" s="272"/>
      <c r="M69" s="272"/>
      <c r="N69" s="272"/>
      <c r="O69" s="272"/>
      <c r="P69" s="275"/>
      <c r="Q69" s="275"/>
    </row>
    <row r="70" spans="1:17" s="155" customFormat="1" hidden="1" x14ac:dyDescent="0.25">
      <c r="B70" s="272"/>
      <c r="D70" s="287"/>
      <c r="E70" s="272"/>
      <c r="F70" s="272"/>
      <c r="G70" s="272"/>
      <c r="H70" s="272"/>
      <c r="K70" s="272"/>
      <c r="L70" s="272"/>
      <c r="M70" s="272"/>
      <c r="N70" s="272"/>
      <c r="O70" s="272"/>
      <c r="P70" s="275"/>
      <c r="Q70" s="275"/>
    </row>
    <row r="71" spans="1:17" s="155" customFormat="1" hidden="1" x14ac:dyDescent="0.25">
      <c r="B71" s="272"/>
      <c r="D71" s="287"/>
      <c r="E71" s="272"/>
      <c r="F71" s="272"/>
      <c r="G71" s="272"/>
      <c r="H71" s="272"/>
      <c r="K71" s="272"/>
      <c r="L71" s="272"/>
      <c r="M71" s="272"/>
      <c r="N71" s="272"/>
      <c r="O71" s="272"/>
      <c r="P71" s="275"/>
      <c r="Q71" s="275"/>
    </row>
    <row r="72" spans="1:17" s="155" customFormat="1" hidden="1" x14ac:dyDescent="0.25">
      <c r="B72" s="272"/>
      <c r="D72" s="287"/>
      <c r="E72" s="272"/>
      <c r="F72" s="272"/>
      <c r="G72" s="272"/>
      <c r="H72" s="272"/>
      <c r="K72" s="272"/>
      <c r="L72" s="272"/>
      <c r="M72" s="272"/>
      <c r="N72" s="272"/>
      <c r="O72" s="272"/>
      <c r="P72" s="275"/>
      <c r="Q72" s="275"/>
    </row>
    <row r="73" spans="1:17" s="155" customFormat="1" hidden="1" x14ac:dyDescent="0.25">
      <c r="B73" s="272"/>
      <c r="D73" s="287"/>
      <c r="E73" s="272"/>
      <c r="F73" s="272"/>
      <c r="G73" s="272"/>
      <c r="H73" s="272"/>
      <c r="K73" s="272"/>
      <c r="L73" s="272"/>
      <c r="M73" s="272"/>
      <c r="N73" s="272"/>
      <c r="O73" s="272"/>
      <c r="P73" s="275"/>
      <c r="Q73" s="275"/>
    </row>
    <row r="74" spans="1:17" s="155" customFormat="1" hidden="1" x14ac:dyDescent="0.25">
      <c r="B74" s="272"/>
      <c r="D74" s="287"/>
      <c r="E74" s="272"/>
      <c r="F74" s="272"/>
      <c r="G74" s="272"/>
      <c r="H74" s="272"/>
      <c r="K74" s="272"/>
      <c r="L74" s="272"/>
      <c r="M74" s="272"/>
      <c r="N74" s="272"/>
      <c r="O74" s="272"/>
      <c r="P74" s="275"/>
      <c r="Q74" s="275"/>
    </row>
    <row r="75" spans="1:17" s="155" customFormat="1" hidden="1" x14ac:dyDescent="0.25">
      <c r="A75" s="288"/>
      <c r="B75" s="272"/>
      <c r="C75" s="272"/>
      <c r="D75" s="272"/>
      <c r="E75" s="272"/>
      <c r="F75" s="272"/>
      <c r="G75" s="272"/>
      <c r="H75" s="272"/>
      <c r="K75" s="272"/>
      <c r="L75" s="272"/>
      <c r="M75" s="272"/>
      <c r="N75" s="272"/>
      <c r="O75" s="272"/>
      <c r="P75" s="275"/>
      <c r="Q75" s="275"/>
    </row>
    <row r="76" spans="1:17" s="121" customFormat="1" hidden="1" x14ac:dyDescent="0.25">
      <c r="A76" s="137" t="str">
        <f>IF(C75="","Zeilen ausblenden","")</f>
        <v>Zeilen ausblenden</v>
      </c>
      <c r="B76" s="118"/>
      <c r="C76" s="118"/>
      <c r="E76" s="118"/>
      <c r="F76" s="118"/>
      <c r="G76" s="118"/>
      <c r="H76" s="118"/>
      <c r="K76" s="118"/>
      <c r="L76" s="118"/>
      <c r="M76" s="118"/>
      <c r="N76" s="118"/>
      <c r="O76" s="118"/>
      <c r="P76" s="123"/>
      <c r="Q76" s="123"/>
    </row>
    <row r="77" spans="1:17" s="121" customFormat="1" hidden="1" x14ac:dyDescent="0.25">
      <c r="A77" s="138" t="s">
        <v>309</v>
      </c>
      <c r="B77" s="118"/>
      <c r="C77" s="118"/>
      <c r="E77" s="118"/>
      <c r="F77" s="118"/>
      <c r="G77" s="118"/>
      <c r="H77" s="118"/>
      <c r="I77" s="118"/>
      <c r="J77" s="118"/>
      <c r="K77" s="118"/>
      <c r="L77" s="118"/>
      <c r="M77" s="118"/>
      <c r="N77" s="118"/>
      <c r="O77" s="118"/>
      <c r="P77" s="123"/>
      <c r="Q77" s="123"/>
    </row>
    <row r="78" spans="1:17" s="155" customFormat="1" hidden="1" x14ac:dyDescent="0.25">
      <c r="A78" s="272"/>
      <c r="B78" s="272"/>
      <c r="C78" s="272"/>
      <c r="E78" s="272"/>
      <c r="F78" s="272"/>
      <c r="G78" s="272"/>
      <c r="H78" s="272"/>
      <c r="I78" s="272"/>
      <c r="J78" s="272"/>
      <c r="K78" s="272"/>
      <c r="L78" s="272"/>
      <c r="M78" s="272"/>
      <c r="N78" s="272"/>
      <c r="O78" s="272"/>
      <c r="P78" s="275"/>
      <c r="Q78" s="275"/>
    </row>
    <row r="79" spans="1:17" s="155" customFormat="1" hidden="1" x14ac:dyDescent="0.25">
      <c r="A79" s="272"/>
      <c r="B79" s="272"/>
      <c r="C79" s="272"/>
      <c r="E79" s="272"/>
      <c r="F79" s="272"/>
      <c r="G79" s="272"/>
      <c r="H79" s="272"/>
      <c r="I79" s="272"/>
      <c r="J79" s="272"/>
      <c r="K79" s="272"/>
      <c r="L79" s="272"/>
      <c r="M79" s="272"/>
      <c r="N79" s="272"/>
      <c r="O79" s="272"/>
      <c r="P79" s="275"/>
      <c r="Q79" s="275"/>
    </row>
    <row r="80" spans="1:17" s="155" customFormat="1" ht="13" hidden="1" x14ac:dyDescent="0.3">
      <c r="A80" s="272"/>
      <c r="B80" s="272"/>
      <c r="C80" s="157"/>
      <c r="E80" s="272"/>
      <c r="F80" s="272"/>
      <c r="G80" s="272"/>
      <c r="H80" s="272"/>
      <c r="I80" s="272"/>
      <c r="J80" s="272"/>
      <c r="K80" s="272"/>
      <c r="L80" s="272"/>
      <c r="M80" s="272"/>
      <c r="N80" s="272"/>
      <c r="O80" s="272"/>
      <c r="P80" s="275"/>
      <c r="Q80" s="275"/>
    </row>
    <row r="81" spans="1:17" s="155" customFormat="1" ht="13" hidden="1" x14ac:dyDescent="0.3">
      <c r="A81" s="272"/>
      <c r="B81" s="272"/>
      <c r="C81" s="280"/>
      <c r="E81" s="272"/>
      <c r="F81" s="272"/>
      <c r="G81" s="272"/>
      <c r="H81" s="272"/>
      <c r="I81" s="272"/>
      <c r="J81" s="272"/>
      <c r="K81" s="272"/>
      <c r="L81" s="272"/>
      <c r="M81" s="272"/>
      <c r="N81" s="272"/>
      <c r="O81" s="272"/>
      <c r="P81" s="275"/>
      <c r="Q81" s="275"/>
    </row>
    <row r="82" spans="1:17" s="155" customFormat="1" ht="13" hidden="1" x14ac:dyDescent="0.3">
      <c r="A82" s="272"/>
      <c r="B82" s="272"/>
      <c r="C82" s="280"/>
      <c r="E82" s="272"/>
      <c r="F82" s="272"/>
      <c r="G82" s="272"/>
      <c r="H82" s="272"/>
      <c r="I82" s="272"/>
      <c r="J82" s="272"/>
      <c r="K82" s="272"/>
      <c r="L82" s="272"/>
      <c r="M82" s="272"/>
      <c r="N82" s="272"/>
      <c r="O82" s="272"/>
      <c r="P82" s="275"/>
      <c r="Q82" s="275"/>
    </row>
    <row r="83" spans="1:17" s="155" customFormat="1" ht="13" hidden="1" x14ac:dyDescent="0.3">
      <c r="A83" s="272"/>
      <c r="B83" s="272"/>
      <c r="C83" s="280"/>
      <c r="E83" s="272"/>
      <c r="F83" s="272"/>
      <c r="G83" s="272"/>
      <c r="H83" s="272"/>
      <c r="I83" s="272"/>
      <c r="J83" s="272"/>
      <c r="K83" s="272"/>
      <c r="L83" s="272"/>
      <c r="M83" s="272"/>
      <c r="N83" s="272"/>
      <c r="O83" s="272"/>
      <c r="P83" s="275"/>
      <c r="Q83" s="275"/>
    </row>
    <row r="84" spans="1:17" s="155" customFormat="1" ht="13" hidden="1" x14ac:dyDescent="0.3">
      <c r="A84" s="272"/>
      <c r="B84" s="272"/>
      <c r="C84" s="280"/>
      <c r="E84" s="272"/>
      <c r="F84" s="272"/>
      <c r="G84" s="272"/>
      <c r="H84" s="272"/>
      <c r="I84" s="272"/>
      <c r="J84" s="272"/>
      <c r="K84" s="272"/>
      <c r="L84" s="272"/>
      <c r="M84" s="272"/>
      <c r="N84" s="272"/>
      <c r="O84" s="272"/>
      <c r="P84" s="275"/>
      <c r="Q84" s="275"/>
    </row>
    <row r="85" spans="1:17" s="155" customFormat="1" hidden="1" x14ac:dyDescent="0.25">
      <c r="A85" s="272"/>
      <c r="B85" s="272"/>
      <c r="C85" s="272"/>
      <c r="E85" s="272"/>
      <c r="F85" s="272"/>
      <c r="G85" s="272"/>
      <c r="H85" s="272"/>
      <c r="I85" s="272"/>
      <c r="J85" s="272"/>
      <c r="K85" s="272"/>
      <c r="L85" s="272"/>
      <c r="M85" s="272"/>
      <c r="N85" s="272"/>
      <c r="O85" s="272"/>
      <c r="P85" s="275"/>
      <c r="Q85" s="275"/>
    </row>
    <row r="86" spans="1:17" s="7" customFormat="1" ht="13" hidden="1" x14ac:dyDescent="0.3">
      <c r="A86" s="105" t="s">
        <v>276</v>
      </c>
      <c r="B86" s="105"/>
      <c r="C86" s="105"/>
      <c r="D86" s="140"/>
      <c r="O86" s="8"/>
      <c r="P86" s="141"/>
      <c r="Q86" s="141"/>
    </row>
    <row r="87" spans="1:17" s="7" customFormat="1" ht="13" hidden="1" x14ac:dyDescent="0.3">
      <c r="A87" s="105" t="s">
        <v>276</v>
      </c>
      <c r="B87" s="105"/>
      <c r="C87" s="105"/>
      <c r="D87" s="140"/>
      <c r="O87" s="8"/>
      <c r="P87" s="141"/>
      <c r="Q87" s="141"/>
    </row>
    <row r="88" spans="1:17" s="7" customFormat="1" ht="13" hidden="1" x14ac:dyDescent="0.3">
      <c r="A88" s="105" t="s">
        <v>276</v>
      </c>
      <c r="B88" s="105"/>
      <c r="C88" s="105"/>
      <c r="D88" s="140"/>
      <c r="O88" s="8"/>
      <c r="P88" s="141"/>
      <c r="Q88" s="141"/>
    </row>
    <row r="89" spans="1:17" s="7" customFormat="1" ht="13" hidden="1" x14ac:dyDescent="0.3">
      <c r="A89" s="105" t="s">
        <v>276</v>
      </c>
      <c r="B89" s="105"/>
      <c r="C89" s="105"/>
      <c r="D89" s="140"/>
      <c r="J89" s="7" t="s">
        <v>313</v>
      </c>
      <c r="O89" s="8"/>
      <c r="P89" s="141"/>
      <c r="Q89" s="141"/>
    </row>
    <row r="90" spans="1:17" s="7" customFormat="1" ht="13" hidden="1" x14ac:dyDescent="0.3">
      <c r="A90" s="105" t="s">
        <v>276</v>
      </c>
      <c r="B90" s="105"/>
      <c r="C90" s="105"/>
      <c r="D90" s="140"/>
      <c r="I90" s="7" t="e">
        <f>#REF!</f>
        <v>#REF!</v>
      </c>
      <c r="J90" s="142" t="e">
        <f t="shared" ref="J90:J114" si="0">IF(I90="","",IF(AND(ROUND(K90/$D$42,0)=K90/$D$42,K90&gt;$D$42-1),$D$41,0))</f>
        <v>#REF!</v>
      </c>
      <c r="K90" s="7">
        <v>1</v>
      </c>
      <c r="O90" s="8"/>
      <c r="P90" s="141"/>
      <c r="Q90" s="141"/>
    </row>
    <row r="91" spans="1:17" s="7" customFormat="1" ht="13" hidden="1" x14ac:dyDescent="0.3">
      <c r="A91" s="105" t="s">
        <v>276</v>
      </c>
      <c r="B91" s="105"/>
      <c r="C91" s="105"/>
      <c r="D91" s="140"/>
      <c r="I91" s="7" t="e">
        <f>IF(I90&lt;#REF!,I90+1,"")</f>
        <v>#REF!</v>
      </c>
      <c r="J91" s="142" t="e">
        <f t="shared" si="0"/>
        <v>#REF!</v>
      </c>
      <c r="K91" s="7">
        <v>2</v>
      </c>
      <c r="O91" s="8"/>
      <c r="P91" s="141"/>
      <c r="Q91" s="141"/>
    </row>
    <row r="92" spans="1:17" s="7" customFormat="1" ht="13" hidden="1" x14ac:dyDescent="0.3">
      <c r="A92" s="105" t="s">
        <v>276</v>
      </c>
      <c r="B92" s="105"/>
      <c r="C92" s="105"/>
      <c r="D92" s="140"/>
      <c r="I92" s="7" t="e">
        <f>IF(I91&lt;#REF!,I91+1,"")</f>
        <v>#REF!</v>
      </c>
      <c r="J92" s="142" t="e">
        <f t="shared" si="0"/>
        <v>#REF!</v>
      </c>
      <c r="K92" s="7">
        <v>3</v>
      </c>
      <c r="O92" s="8"/>
      <c r="P92" s="141"/>
      <c r="Q92" s="141"/>
    </row>
    <row r="93" spans="1:17" s="7" customFormat="1" ht="13" hidden="1" x14ac:dyDescent="0.3">
      <c r="A93" s="105" t="s">
        <v>276</v>
      </c>
      <c r="B93" s="105"/>
      <c r="C93" s="105"/>
      <c r="D93" s="140"/>
      <c r="I93" s="7" t="e">
        <f>IF(I92&lt;#REF!,I92+1,"")</f>
        <v>#REF!</v>
      </c>
      <c r="J93" s="142" t="e">
        <f t="shared" si="0"/>
        <v>#REF!</v>
      </c>
      <c r="K93" s="7">
        <v>4</v>
      </c>
      <c r="O93" s="8"/>
      <c r="P93" s="141"/>
      <c r="Q93" s="141"/>
    </row>
    <row r="94" spans="1:17" s="7" customFormat="1" ht="13" hidden="1" x14ac:dyDescent="0.3">
      <c r="A94" s="105" t="s">
        <v>276</v>
      </c>
      <c r="B94" s="105"/>
      <c r="C94" s="105"/>
      <c r="D94" s="140"/>
      <c r="I94" s="7" t="e">
        <f>IF(I93&lt;#REF!,I93+1,"")</f>
        <v>#REF!</v>
      </c>
      <c r="J94" s="142" t="e">
        <f t="shared" si="0"/>
        <v>#REF!</v>
      </c>
      <c r="K94" s="7">
        <v>5</v>
      </c>
      <c r="O94" s="8"/>
      <c r="P94" s="141"/>
      <c r="Q94" s="141"/>
    </row>
    <row r="95" spans="1:17" s="7" customFormat="1" ht="13" hidden="1" x14ac:dyDescent="0.3">
      <c r="A95" s="105" t="s">
        <v>276</v>
      </c>
      <c r="B95" s="105"/>
      <c r="C95" s="105"/>
      <c r="D95" s="140"/>
      <c r="I95" s="7" t="e">
        <f>IF(I94&lt;#REF!,I94+1,"")</f>
        <v>#REF!</v>
      </c>
      <c r="J95" s="142" t="e">
        <f t="shared" si="0"/>
        <v>#REF!</v>
      </c>
      <c r="K95" s="7">
        <v>6</v>
      </c>
      <c r="O95" s="8"/>
      <c r="P95" s="141"/>
      <c r="Q95" s="141"/>
    </row>
    <row r="96" spans="1:17" s="7" customFormat="1" ht="13" hidden="1" x14ac:dyDescent="0.3">
      <c r="A96" s="105" t="s">
        <v>276</v>
      </c>
      <c r="B96" s="105"/>
      <c r="C96" s="105"/>
      <c r="D96" s="140"/>
      <c r="I96" s="7" t="e">
        <f>IF(I95&lt;#REF!,I95+1,"")</f>
        <v>#REF!</v>
      </c>
      <c r="J96" s="142" t="e">
        <f t="shared" si="0"/>
        <v>#REF!</v>
      </c>
      <c r="K96" s="7">
        <v>7</v>
      </c>
      <c r="O96" s="8"/>
      <c r="P96" s="141"/>
      <c r="Q96" s="141"/>
    </row>
    <row r="97" spans="1:17" s="7" customFormat="1" ht="13" hidden="1" x14ac:dyDescent="0.3">
      <c r="A97" s="105" t="s">
        <v>276</v>
      </c>
      <c r="B97" s="105"/>
      <c r="C97" s="105"/>
      <c r="D97" s="140"/>
      <c r="I97" s="7" t="e">
        <f>IF(I96&lt;#REF!,I96+1,"")</f>
        <v>#REF!</v>
      </c>
      <c r="J97" s="142" t="e">
        <f t="shared" si="0"/>
        <v>#REF!</v>
      </c>
      <c r="K97" s="7">
        <v>8</v>
      </c>
      <c r="O97" s="8"/>
      <c r="P97" s="141"/>
      <c r="Q97" s="141"/>
    </row>
    <row r="98" spans="1:17" s="7" customFormat="1" ht="13" hidden="1" x14ac:dyDescent="0.3">
      <c r="A98" s="105" t="s">
        <v>276</v>
      </c>
      <c r="B98" s="105"/>
      <c r="C98" s="105"/>
      <c r="D98" s="140"/>
      <c r="I98" s="7" t="e">
        <f>IF(I97&lt;#REF!,I97+1,"")</f>
        <v>#REF!</v>
      </c>
      <c r="J98" s="142" t="e">
        <f t="shared" si="0"/>
        <v>#REF!</v>
      </c>
      <c r="K98" s="7">
        <v>9</v>
      </c>
      <c r="O98" s="8"/>
      <c r="P98" s="141"/>
      <c r="Q98" s="141"/>
    </row>
    <row r="99" spans="1:17" s="7" customFormat="1" ht="13" hidden="1" x14ac:dyDescent="0.3">
      <c r="A99" s="105" t="s">
        <v>276</v>
      </c>
      <c r="B99" s="105"/>
      <c r="C99" s="105"/>
      <c r="D99" s="140"/>
      <c r="I99" s="7" t="e">
        <f>IF(I98&lt;#REF!,I98+1,"")</f>
        <v>#REF!</v>
      </c>
      <c r="J99" s="142" t="e">
        <f t="shared" si="0"/>
        <v>#REF!</v>
      </c>
      <c r="K99" s="7">
        <v>10</v>
      </c>
      <c r="O99" s="8"/>
      <c r="P99" s="141"/>
      <c r="Q99" s="141"/>
    </row>
    <row r="100" spans="1:17" s="7" customFormat="1" ht="13" hidden="1" x14ac:dyDescent="0.3">
      <c r="A100" s="105" t="s">
        <v>276</v>
      </c>
      <c r="B100" s="105"/>
      <c r="C100" s="105"/>
      <c r="D100" s="140"/>
      <c r="I100" s="7" t="e">
        <f>IF(I99&lt;#REF!,I99+1,"")</f>
        <v>#REF!</v>
      </c>
      <c r="J100" s="142" t="e">
        <f t="shared" si="0"/>
        <v>#REF!</v>
      </c>
      <c r="K100" s="7">
        <v>11</v>
      </c>
      <c r="O100" s="8"/>
      <c r="P100" s="141"/>
      <c r="Q100" s="141"/>
    </row>
    <row r="101" spans="1:17" s="7" customFormat="1" ht="13" hidden="1" x14ac:dyDescent="0.3">
      <c r="A101" s="105" t="s">
        <v>276</v>
      </c>
      <c r="B101" s="105"/>
      <c r="C101" s="105"/>
      <c r="D101" s="140"/>
      <c r="I101" s="7" t="e">
        <f>IF(I100&lt;#REF!,I100+1,"")</f>
        <v>#REF!</v>
      </c>
      <c r="J101" s="142" t="e">
        <f t="shared" si="0"/>
        <v>#REF!</v>
      </c>
      <c r="K101" s="7">
        <v>12</v>
      </c>
      <c r="O101" s="8"/>
      <c r="P101" s="141"/>
      <c r="Q101" s="141"/>
    </row>
    <row r="102" spans="1:17" s="7" customFormat="1" ht="13" hidden="1" x14ac:dyDescent="0.3">
      <c r="A102" s="105" t="s">
        <v>276</v>
      </c>
      <c r="B102" s="105"/>
      <c r="C102" s="105"/>
      <c r="D102" s="140"/>
      <c r="I102" s="7" t="e">
        <f>IF(I101&lt;#REF!,I101+1,"")</f>
        <v>#REF!</v>
      </c>
      <c r="J102" s="142" t="e">
        <f t="shared" si="0"/>
        <v>#REF!</v>
      </c>
      <c r="K102" s="7">
        <v>13</v>
      </c>
      <c r="O102" s="8"/>
      <c r="P102" s="141"/>
      <c r="Q102" s="141"/>
    </row>
    <row r="103" spans="1:17" s="7" customFormat="1" ht="13" hidden="1" x14ac:dyDescent="0.3">
      <c r="A103" s="105" t="s">
        <v>276</v>
      </c>
      <c r="B103" s="105"/>
      <c r="C103" s="105"/>
      <c r="D103" s="140"/>
      <c r="I103" s="7" t="e">
        <f>IF(I102&lt;#REF!,I102+1,"")</f>
        <v>#REF!</v>
      </c>
      <c r="J103" s="142" t="e">
        <f t="shared" si="0"/>
        <v>#REF!</v>
      </c>
      <c r="K103" s="7">
        <v>14</v>
      </c>
      <c r="O103" s="8"/>
      <c r="P103" s="141"/>
      <c r="Q103" s="141"/>
    </row>
    <row r="104" spans="1:17" s="7" customFormat="1" ht="13" hidden="1" x14ac:dyDescent="0.3">
      <c r="A104" s="105" t="s">
        <v>276</v>
      </c>
      <c r="B104" s="105"/>
      <c r="C104" s="105"/>
      <c r="D104" s="140"/>
      <c r="I104" s="7" t="e">
        <f>IF(I103&lt;#REF!,I103+1,"")</f>
        <v>#REF!</v>
      </c>
      <c r="J104" s="142" t="e">
        <f t="shared" si="0"/>
        <v>#REF!</v>
      </c>
      <c r="K104" s="7">
        <v>15</v>
      </c>
      <c r="O104" s="8"/>
      <c r="P104" s="141"/>
      <c r="Q104" s="141"/>
    </row>
    <row r="105" spans="1:17" s="7" customFormat="1" ht="13" hidden="1" x14ac:dyDescent="0.3">
      <c r="A105" s="105" t="s">
        <v>276</v>
      </c>
      <c r="B105" s="105"/>
      <c r="C105" s="105"/>
      <c r="D105" s="140"/>
      <c r="I105" s="7" t="e">
        <f>IF(I104&lt;#REF!,I104+1,"")</f>
        <v>#REF!</v>
      </c>
      <c r="J105" s="142" t="e">
        <f t="shared" si="0"/>
        <v>#REF!</v>
      </c>
      <c r="K105" s="7">
        <v>16</v>
      </c>
      <c r="O105" s="8"/>
      <c r="P105" s="141"/>
      <c r="Q105" s="141"/>
    </row>
    <row r="106" spans="1:17" s="7" customFormat="1" ht="13" hidden="1" x14ac:dyDescent="0.3">
      <c r="A106" s="105" t="s">
        <v>276</v>
      </c>
      <c r="B106" s="105"/>
      <c r="C106" s="105"/>
      <c r="D106" s="140"/>
      <c r="I106" s="7" t="e">
        <f>IF(I105&lt;#REF!,I105+1,"")</f>
        <v>#REF!</v>
      </c>
      <c r="J106" s="142" t="e">
        <f t="shared" si="0"/>
        <v>#REF!</v>
      </c>
      <c r="K106" s="7">
        <v>17</v>
      </c>
      <c r="O106" s="8"/>
      <c r="P106" s="141"/>
      <c r="Q106" s="141"/>
    </row>
    <row r="107" spans="1:17" s="7" customFormat="1" ht="13" hidden="1" x14ac:dyDescent="0.3">
      <c r="A107" s="105" t="s">
        <v>276</v>
      </c>
      <c r="B107" s="105"/>
      <c r="C107" s="105"/>
      <c r="D107" s="140"/>
      <c r="I107" s="7" t="e">
        <f>IF(I106&lt;#REF!,I106+1,"")</f>
        <v>#REF!</v>
      </c>
      <c r="J107" s="142" t="e">
        <f t="shared" si="0"/>
        <v>#REF!</v>
      </c>
      <c r="K107" s="7">
        <v>18</v>
      </c>
      <c r="O107" s="8"/>
      <c r="P107" s="141"/>
      <c r="Q107" s="141"/>
    </row>
    <row r="108" spans="1:17" s="7" customFormat="1" ht="13" hidden="1" x14ac:dyDescent="0.3">
      <c r="A108" s="105" t="s">
        <v>276</v>
      </c>
      <c r="B108" s="105"/>
      <c r="C108" s="105"/>
      <c r="D108" s="140"/>
      <c r="I108" s="7" t="e">
        <f>IF(I107&lt;#REF!,I107+1,"")</f>
        <v>#REF!</v>
      </c>
      <c r="J108" s="142" t="e">
        <f t="shared" si="0"/>
        <v>#REF!</v>
      </c>
      <c r="K108" s="7">
        <v>19</v>
      </c>
      <c r="O108" s="8"/>
      <c r="P108" s="141"/>
      <c r="Q108" s="141"/>
    </row>
    <row r="109" spans="1:17" s="7" customFormat="1" ht="13" hidden="1" x14ac:dyDescent="0.3">
      <c r="A109" s="105" t="s">
        <v>276</v>
      </c>
      <c r="B109" s="105"/>
      <c r="C109" s="105"/>
      <c r="D109" s="140"/>
      <c r="I109" s="7" t="e">
        <f>IF(I108&lt;#REF!,I108+1,"")</f>
        <v>#REF!</v>
      </c>
      <c r="J109" s="142" t="e">
        <f t="shared" si="0"/>
        <v>#REF!</v>
      </c>
      <c r="K109" s="7">
        <v>20</v>
      </c>
      <c r="O109" s="8"/>
      <c r="P109" s="141"/>
      <c r="Q109" s="141"/>
    </row>
    <row r="110" spans="1:17" s="7" customFormat="1" ht="13" hidden="1" x14ac:dyDescent="0.3">
      <c r="A110" s="105" t="s">
        <v>276</v>
      </c>
      <c r="B110" s="105"/>
      <c r="C110" s="105"/>
      <c r="D110" s="140"/>
      <c r="I110" s="7" t="e">
        <f>IF(I109&lt;#REF!,I109+1,"")</f>
        <v>#REF!</v>
      </c>
      <c r="J110" s="142" t="e">
        <f t="shared" si="0"/>
        <v>#REF!</v>
      </c>
      <c r="K110" s="7">
        <v>21</v>
      </c>
      <c r="O110" s="8"/>
      <c r="P110" s="141"/>
      <c r="Q110" s="141"/>
    </row>
    <row r="111" spans="1:17" s="7" customFormat="1" ht="13" hidden="1" x14ac:dyDescent="0.3">
      <c r="A111" s="105" t="s">
        <v>276</v>
      </c>
      <c r="B111" s="105"/>
      <c r="C111" s="105"/>
      <c r="D111" s="140"/>
      <c r="I111" s="7" t="e">
        <f>IF(I110&lt;#REF!,I110+1,"")</f>
        <v>#REF!</v>
      </c>
      <c r="J111" s="142" t="e">
        <f t="shared" si="0"/>
        <v>#REF!</v>
      </c>
      <c r="K111" s="7">
        <v>22</v>
      </c>
      <c r="O111" s="8"/>
      <c r="P111" s="141"/>
      <c r="Q111" s="141"/>
    </row>
    <row r="112" spans="1:17" s="7" customFormat="1" ht="13" hidden="1" x14ac:dyDescent="0.3">
      <c r="A112" s="105" t="s">
        <v>276</v>
      </c>
      <c r="B112" s="105"/>
      <c r="C112" s="105"/>
      <c r="D112" s="140"/>
      <c r="I112" s="7" t="e">
        <f>IF(I111&lt;#REF!,I111+1,"")</f>
        <v>#REF!</v>
      </c>
      <c r="J112" s="142" t="e">
        <f t="shared" si="0"/>
        <v>#REF!</v>
      </c>
      <c r="K112" s="7">
        <v>23</v>
      </c>
      <c r="O112" s="8"/>
      <c r="P112" s="141"/>
      <c r="Q112" s="141"/>
    </row>
    <row r="113" spans="1:17" s="7" customFormat="1" ht="13" hidden="1" x14ac:dyDescent="0.3">
      <c r="A113" s="105" t="s">
        <v>276</v>
      </c>
      <c r="B113" s="105"/>
      <c r="C113" s="105"/>
      <c r="D113" s="140"/>
      <c r="I113" s="7" t="e">
        <f>IF(I112&lt;#REF!,I112+1,"")</f>
        <v>#REF!</v>
      </c>
      <c r="J113" s="142" t="e">
        <f t="shared" si="0"/>
        <v>#REF!</v>
      </c>
      <c r="K113" s="7">
        <v>24</v>
      </c>
      <c r="O113" s="8"/>
      <c r="P113" s="141"/>
      <c r="Q113" s="141"/>
    </row>
    <row r="114" spans="1:17" s="7" customFormat="1" ht="13" hidden="1" x14ac:dyDescent="0.3">
      <c r="A114" s="105" t="s">
        <v>276</v>
      </c>
      <c r="B114" s="105"/>
      <c r="C114" s="105"/>
      <c r="D114" s="140"/>
      <c r="I114" s="7" t="e">
        <f>IF(I113&lt;#REF!,I113+1,"")</f>
        <v>#REF!</v>
      </c>
      <c r="J114" s="142" t="e">
        <f t="shared" si="0"/>
        <v>#REF!</v>
      </c>
      <c r="K114" s="7">
        <v>25</v>
      </c>
      <c r="O114" s="8"/>
      <c r="P114" s="141"/>
      <c r="Q114" s="141"/>
    </row>
    <row r="115" spans="1:17" s="7" customFormat="1" ht="13" hidden="1" x14ac:dyDescent="0.3">
      <c r="A115" s="105" t="s">
        <v>276</v>
      </c>
      <c r="B115" s="105"/>
      <c r="C115" s="105"/>
      <c r="D115" s="140"/>
      <c r="O115" s="8"/>
      <c r="P115" s="141"/>
      <c r="Q115" s="141"/>
    </row>
    <row r="116" spans="1:17" s="7" customFormat="1" ht="13" hidden="1" x14ac:dyDescent="0.3">
      <c r="A116" s="105" t="s">
        <v>276</v>
      </c>
      <c r="B116" s="105"/>
      <c r="C116" s="105"/>
      <c r="D116" s="140"/>
      <c r="O116" s="8"/>
      <c r="P116" s="141"/>
      <c r="Q116" s="141"/>
    </row>
    <row r="117" spans="1:17" s="7" customFormat="1" ht="13" hidden="1" x14ac:dyDescent="0.3">
      <c r="A117" s="105" t="s">
        <v>276</v>
      </c>
      <c r="B117" s="105"/>
      <c r="C117" s="105"/>
      <c r="D117" s="140"/>
      <c r="O117" s="8"/>
      <c r="P117" s="141"/>
      <c r="Q117" s="141"/>
    </row>
    <row r="118" spans="1:17" s="7" customFormat="1" ht="13" hidden="1" x14ac:dyDescent="0.3">
      <c r="A118" s="105" t="s">
        <v>276</v>
      </c>
      <c r="B118" s="105"/>
      <c r="C118" s="105"/>
      <c r="D118" s="140"/>
      <c r="O118" s="8"/>
      <c r="P118" s="141"/>
      <c r="Q118" s="141"/>
    </row>
    <row r="119" spans="1:17" s="7" customFormat="1" ht="13" hidden="1" x14ac:dyDescent="0.3">
      <c r="A119" s="105" t="s">
        <v>276</v>
      </c>
      <c r="B119" s="105"/>
      <c r="C119" s="105"/>
      <c r="D119" s="140"/>
      <c r="O119" s="8"/>
      <c r="P119" s="141"/>
      <c r="Q119" s="141"/>
    </row>
    <row r="120" spans="1:17" s="7" customFormat="1" ht="13" hidden="1" x14ac:dyDescent="0.3">
      <c r="A120" s="105" t="s">
        <v>276</v>
      </c>
      <c r="B120" s="105"/>
      <c r="C120" s="105"/>
      <c r="D120" s="140"/>
      <c r="O120" s="8"/>
      <c r="P120" s="141"/>
      <c r="Q120" s="141"/>
    </row>
    <row r="121" spans="1:17" s="7" customFormat="1" ht="13" hidden="1" x14ac:dyDescent="0.3">
      <c r="A121" s="105" t="s">
        <v>276</v>
      </c>
      <c r="B121" s="105"/>
      <c r="C121" s="105"/>
      <c r="D121" s="140"/>
      <c r="O121" s="8"/>
      <c r="P121" s="141"/>
      <c r="Q121" s="141"/>
    </row>
    <row r="122" spans="1:17" s="7" customFormat="1" ht="13" hidden="1" x14ac:dyDescent="0.3">
      <c r="A122" s="105" t="s">
        <v>276</v>
      </c>
      <c r="B122" s="105"/>
      <c r="C122" s="105"/>
      <c r="D122" s="140"/>
      <c r="O122" s="8"/>
      <c r="P122" s="141"/>
      <c r="Q122" s="141"/>
    </row>
    <row r="123" spans="1:17" s="7" customFormat="1" ht="13" hidden="1" x14ac:dyDescent="0.3">
      <c r="A123" s="105" t="s">
        <v>276</v>
      </c>
      <c r="B123" s="105"/>
      <c r="C123" s="105"/>
      <c r="D123" s="140"/>
      <c r="O123" s="8"/>
      <c r="P123" s="141"/>
      <c r="Q123" s="141"/>
    </row>
    <row r="124" spans="1:17" s="7" customFormat="1" ht="13" hidden="1" x14ac:dyDescent="0.3">
      <c r="A124" s="105" t="s">
        <v>276</v>
      </c>
      <c r="B124" s="105"/>
      <c r="C124" s="105"/>
      <c r="D124" s="140"/>
      <c r="O124" s="8"/>
      <c r="P124" s="141"/>
      <c r="Q124" s="141"/>
    </row>
    <row r="125" spans="1:17" ht="13" x14ac:dyDescent="0.3">
      <c r="A125" s="18"/>
      <c r="B125" s="18"/>
      <c r="C125" s="18"/>
      <c r="E125" s="18"/>
      <c r="F125" s="18"/>
      <c r="G125" s="18"/>
      <c r="H125" s="18"/>
      <c r="I125" s="125" t="s">
        <v>296</v>
      </c>
      <c r="J125" s="18"/>
      <c r="K125" s="18"/>
      <c r="L125" s="18"/>
      <c r="M125" s="18"/>
      <c r="N125" s="18"/>
      <c r="O125" s="18"/>
      <c r="P125" s="3"/>
      <c r="Q125" s="3"/>
    </row>
    <row r="126" spans="1:17" ht="13" x14ac:dyDescent="0.3">
      <c r="A126" s="18"/>
      <c r="B126" s="18"/>
      <c r="C126" s="18"/>
      <c r="D126" s="8" t="s">
        <v>314</v>
      </c>
      <c r="P126" s="3"/>
      <c r="Q126" s="3">
        <f>LEN(P126)</f>
        <v>0</v>
      </c>
    </row>
    <row r="127" spans="1:17" ht="5.15" customHeight="1" x14ac:dyDescent="0.25">
      <c r="A127" s="18"/>
      <c r="B127" s="18"/>
      <c r="C127" s="18"/>
      <c r="P127" s="3"/>
      <c r="Q127" s="3">
        <f>LEN(P127)</f>
        <v>0</v>
      </c>
    </row>
    <row r="128" spans="1:17" s="7" customFormat="1" ht="13" hidden="1" x14ac:dyDescent="0.3">
      <c r="A128" s="105" t="s">
        <v>276</v>
      </c>
      <c r="D128" s="289">
        <v>10</v>
      </c>
      <c r="E128" s="7" t="s">
        <v>450</v>
      </c>
      <c r="O128" s="7" t="s">
        <v>451</v>
      </c>
      <c r="P128" s="7" t="b">
        <v>1</v>
      </c>
      <c r="Q128" s="7">
        <f>LEN(P128)</f>
        <v>4</v>
      </c>
    </row>
    <row r="129" spans="1:17" s="7" customFormat="1" ht="13" hidden="1" x14ac:dyDescent="0.3">
      <c r="A129" s="105" t="s">
        <v>276</v>
      </c>
      <c r="B129" s="105"/>
      <c r="C129" s="105"/>
      <c r="D129" s="140"/>
      <c r="O129" s="8"/>
      <c r="P129" s="141"/>
      <c r="Q129" s="141"/>
    </row>
    <row r="130" spans="1:17" s="7" customFormat="1" ht="13" hidden="1" x14ac:dyDescent="0.3">
      <c r="A130" s="105" t="s">
        <v>276</v>
      </c>
      <c r="B130" s="105"/>
      <c r="C130" s="105"/>
      <c r="D130" s="140"/>
      <c r="O130" s="8"/>
      <c r="P130" s="141"/>
      <c r="Q130" s="141"/>
    </row>
    <row r="131" spans="1:17" s="7" customFormat="1" ht="13" hidden="1" x14ac:dyDescent="0.3">
      <c r="A131" s="105" t="s">
        <v>276</v>
      </c>
      <c r="B131" s="105"/>
      <c r="C131" s="105"/>
      <c r="D131" s="140"/>
      <c r="O131" s="8"/>
      <c r="P131" s="141"/>
      <c r="Q131" s="141"/>
    </row>
    <row r="132" spans="1:17" s="7" customFormat="1" ht="13" hidden="1" x14ac:dyDescent="0.3">
      <c r="A132" s="105" t="s">
        <v>276</v>
      </c>
      <c r="B132" s="105"/>
      <c r="C132" s="105"/>
      <c r="D132" s="140"/>
      <c r="O132" s="8"/>
      <c r="P132" s="141"/>
      <c r="Q132" s="141"/>
    </row>
    <row r="133" spans="1:17" s="7" customFormat="1" ht="13" hidden="1" x14ac:dyDescent="0.3">
      <c r="A133" s="105" t="s">
        <v>276</v>
      </c>
      <c r="B133" s="105"/>
      <c r="C133" s="105"/>
      <c r="D133" s="140"/>
      <c r="O133" s="8"/>
      <c r="P133" s="141"/>
      <c r="Q133" s="141"/>
    </row>
    <row r="134" spans="1:17" s="7" customFormat="1" ht="13" hidden="1" x14ac:dyDescent="0.3">
      <c r="A134" s="105" t="s">
        <v>276</v>
      </c>
      <c r="B134" s="105"/>
      <c r="C134" s="105"/>
      <c r="D134" s="140"/>
      <c r="O134" s="8"/>
      <c r="P134" s="141"/>
      <c r="Q134" s="141"/>
    </row>
    <row r="135" spans="1:17" s="7" customFormat="1" ht="13" hidden="1" x14ac:dyDescent="0.3">
      <c r="A135" s="105" t="s">
        <v>276</v>
      </c>
      <c r="B135" s="105"/>
      <c r="C135" s="105"/>
      <c r="D135" s="140"/>
      <c r="O135" s="8"/>
      <c r="P135" s="141"/>
      <c r="Q135" s="141"/>
    </row>
    <row r="136" spans="1:17" s="7" customFormat="1" ht="13" hidden="1" x14ac:dyDescent="0.3">
      <c r="A136" s="105" t="s">
        <v>276</v>
      </c>
      <c r="B136" s="105"/>
      <c r="C136" s="105"/>
      <c r="D136" s="140"/>
      <c r="O136" s="8"/>
      <c r="P136" s="141"/>
      <c r="Q136" s="141"/>
    </row>
    <row r="137" spans="1:17" s="7" customFormat="1" ht="13" hidden="1" x14ac:dyDescent="0.3">
      <c r="A137" s="105" t="s">
        <v>276</v>
      </c>
      <c r="B137" s="105"/>
      <c r="C137" s="105"/>
      <c r="D137" s="140"/>
      <c r="O137" s="8"/>
      <c r="P137" s="141"/>
      <c r="Q137" s="141"/>
    </row>
    <row r="138" spans="1:17" s="7" customFormat="1" ht="13" hidden="1" x14ac:dyDescent="0.3">
      <c r="A138" s="105" t="s">
        <v>276</v>
      </c>
      <c r="B138" s="105"/>
      <c r="C138" s="105"/>
      <c r="D138" s="140"/>
      <c r="O138" s="8"/>
      <c r="P138" s="141"/>
      <c r="Q138" s="141"/>
    </row>
    <row r="139" spans="1:17" ht="5.15" customHeight="1" x14ac:dyDescent="0.25">
      <c r="A139" s="18"/>
      <c r="B139" s="18"/>
      <c r="C139" s="18"/>
      <c r="P139" s="3"/>
      <c r="Q139" s="3">
        <f>LEN(P139)</f>
        <v>0</v>
      </c>
    </row>
    <row r="140" spans="1:17" ht="13" x14ac:dyDescent="0.3">
      <c r="A140" s="18"/>
      <c r="B140" s="18"/>
      <c r="C140" s="18"/>
      <c r="D140" s="108">
        <v>210400</v>
      </c>
      <c r="E140" s="1" t="s">
        <v>316</v>
      </c>
      <c r="O140" s="10"/>
      <c r="P140" s="3" t="b">
        <v>1</v>
      </c>
      <c r="Q140" s="3">
        <f>LEN(P140)</f>
        <v>4</v>
      </c>
    </row>
    <row r="141" spans="1:17" s="121" customFormat="1" ht="13" hidden="1" x14ac:dyDescent="0.3">
      <c r="A141" s="118"/>
      <c r="B141" s="118"/>
      <c r="C141" s="118"/>
      <c r="O141" s="143"/>
      <c r="P141" s="123"/>
      <c r="Q141" s="123"/>
    </row>
    <row r="142" spans="1:17" s="7" customFormat="1" ht="13" hidden="1" x14ac:dyDescent="0.3">
      <c r="A142" s="105" t="s">
        <v>276</v>
      </c>
      <c r="B142" s="105"/>
      <c r="C142" s="105"/>
      <c r="D142" s="140"/>
      <c r="O142" s="8"/>
      <c r="P142" s="141"/>
      <c r="Q142" s="141"/>
    </row>
    <row r="143" spans="1:17" s="7" customFormat="1" ht="13" hidden="1" x14ac:dyDescent="0.3">
      <c r="A143" s="105" t="s">
        <v>276</v>
      </c>
      <c r="B143" s="105"/>
      <c r="C143" s="105"/>
      <c r="D143" s="140" t="s">
        <v>317</v>
      </c>
      <c r="O143" s="8"/>
      <c r="P143" s="141"/>
      <c r="Q143" s="141"/>
    </row>
    <row r="144" spans="1:17" s="7" customFormat="1" ht="13" hidden="1" x14ac:dyDescent="0.3">
      <c r="A144" s="105" t="s">
        <v>276</v>
      </c>
      <c r="B144" s="105"/>
      <c r="C144" s="105"/>
      <c r="D144" s="140"/>
      <c r="O144" s="8"/>
      <c r="P144" s="141"/>
      <c r="Q144" s="141"/>
    </row>
    <row r="145" spans="1:17" s="7" customFormat="1" ht="13" hidden="1" x14ac:dyDescent="0.3">
      <c r="A145" s="105" t="s">
        <v>276</v>
      </c>
      <c r="B145" s="105"/>
      <c r="C145" s="105"/>
      <c r="D145" s="140"/>
      <c r="O145" s="8"/>
      <c r="P145" s="141"/>
      <c r="Q145" s="141"/>
    </row>
    <row r="146" spans="1:17" s="7" customFormat="1" ht="13" hidden="1" x14ac:dyDescent="0.3">
      <c r="A146" s="105" t="s">
        <v>276</v>
      </c>
      <c r="B146" s="105"/>
      <c r="C146" s="105"/>
      <c r="D146" s="140"/>
      <c r="O146" s="8"/>
      <c r="P146" s="141"/>
      <c r="Q146" s="141"/>
    </row>
    <row r="147" spans="1:17" s="7" customFormat="1" ht="13" hidden="1" x14ac:dyDescent="0.3">
      <c r="A147" s="105" t="s">
        <v>276</v>
      </c>
      <c r="B147" s="105"/>
      <c r="C147" s="105"/>
      <c r="D147" s="140"/>
      <c r="O147" s="8"/>
      <c r="P147" s="141"/>
      <c r="Q147" s="141"/>
    </row>
    <row r="148" spans="1:17" s="7" customFormat="1" ht="13" hidden="1" x14ac:dyDescent="0.3">
      <c r="A148" s="105" t="s">
        <v>276</v>
      </c>
      <c r="B148" s="105"/>
      <c r="C148" s="105"/>
      <c r="D148" s="140"/>
      <c r="O148" s="8"/>
      <c r="P148" s="141"/>
      <c r="Q148" s="141"/>
    </row>
    <row r="149" spans="1:17" s="7" customFormat="1" ht="13" hidden="1" x14ac:dyDescent="0.3">
      <c r="A149" s="105" t="s">
        <v>276</v>
      </c>
      <c r="B149" s="105"/>
      <c r="C149" s="105"/>
      <c r="D149" s="140"/>
      <c r="O149" s="8"/>
      <c r="P149" s="141"/>
      <c r="Q149" s="141"/>
    </row>
    <row r="150" spans="1:17" s="7" customFormat="1" ht="13" hidden="1" x14ac:dyDescent="0.3">
      <c r="A150" s="105" t="s">
        <v>276</v>
      </c>
      <c r="B150" s="105"/>
      <c r="C150" s="105"/>
      <c r="D150" s="140"/>
      <c r="O150" s="8"/>
      <c r="P150" s="141"/>
      <c r="Q150" s="141"/>
    </row>
    <row r="151" spans="1:17" ht="5.15" customHeight="1" x14ac:dyDescent="0.25">
      <c r="A151" s="18"/>
      <c r="B151" s="18"/>
      <c r="C151" s="18"/>
      <c r="P151" s="3"/>
      <c r="Q151" s="3">
        <f>LEN(P151)</f>
        <v>0</v>
      </c>
    </row>
    <row r="152" spans="1:17" ht="13" x14ac:dyDescent="0.3">
      <c r="A152" s="18"/>
      <c r="B152" s="18"/>
      <c r="C152" s="18"/>
      <c r="D152" s="108">
        <v>105200</v>
      </c>
      <c r="E152" s="1" t="s">
        <v>474</v>
      </c>
      <c r="O152" s="10"/>
      <c r="P152" s="3" t="b">
        <v>1</v>
      </c>
      <c r="Q152" s="3">
        <f>LEN(P152)</f>
        <v>4</v>
      </c>
    </row>
    <row r="153" spans="1:17" ht="5.15" customHeight="1" x14ac:dyDescent="0.3">
      <c r="A153" s="18"/>
      <c r="B153" s="18"/>
      <c r="C153" s="18"/>
      <c r="O153" s="10"/>
      <c r="P153" s="3"/>
      <c r="Q153" s="3"/>
    </row>
    <row r="154" spans="1:17" s="7" customFormat="1" ht="13" hidden="1" x14ac:dyDescent="0.3">
      <c r="A154" s="105" t="s">
        <v>276</v>
      </c>
      <c r="B154" s="105"/>
      <c r="C154" s="105"/>
      <c r="D154" s="140"/>
      <c r="O154" s="8"/>
      <c r="P154" s="141"/>
      <c r="Q154" s="141"/>
    </row>
    <row r="155" spans="1:17" s="7" customFormat="1" ht="13" hidden="1" x14ac:dyDescent="0.3">
      <c r="A155" s="105" t="s">
        <v>276</v>
      </c>
      <c r="B155" s="105"/>
      <c r="C155" s="105"/>
      <c r="D155" s="140" t="s">
        <v>317</v>
      </c>
      <c r="O155" s="8"/>
      <c r="P155" s="141"/>
      <c r="Q155" s="141"/>
    </row>
    <row r="156" spans="1:17" s="7" customFormat="1" ht="13" hidden="1" x14ac:dyDescent="0.3">
      <c r="A156" s="105" t="s">
        <v>276</v>
      </c>
      <c r="B156" s="105"/>
      <c r="C156" s="105"/>
      <c r="O156" s="8"/>
      <c r="P156" s="141"/>
      <c r="Q156" s="141"/>
    </row>
    <row r="157" spans="1:17" s="7" customFormat="1" ht="13" hidden="1" x14ac:dyDescent="0.3">
      <c r="A157" s="105" t="s">
        <v>276</v>
      </c>
      <c r="B157" s="105"/>
      <c r="C157" s="105"/>
      <c r="D157" s="140"/>
      <c r="O157" s="8"/>
      <c r="P157" s="141"/>
      <c r="Q157" s="141"/>
    </row>
    <row r="158" spans="1:17" s="7" customFormat="1" ht="13" hidden="1" x14ac:dyDescent="0.3">
      <c r="A158" s="105" t="s">
        <v>276</v>
      </c>
      <c r="B158" s="105"/>
      <c r="C158" s="105"/>
      <c r="D158" s="140"/>
      <c r="O158" s="8"/>
      <c r="P158" s="141"/>
      <c r="Q158" s="141"/>
    </row>
    <row r="159" spans="1:17" s="18" customFormat="1" ht="13" x14ac:dyDescent="0.3">
      <c r="D159" s="116">
        <v>0.65</v>
      </c>
      <c r="E159" s="18" t="s">
        <v>319</v>
      </c>
    </row>
    <row r="160" spans="1:17" s="18" customFormat="1" ht="5.15" customHeight="1" x14ac:dyDescent="0.25"/>
    <row r="161" spans="1:17" s="18" customFormat="1" ht="13" x14ac:dyDescent="0.3">
      <c r="D161" s="116">
        <f>0.35*0.7</f>
        <v>0.24499999999999997</v>
      </c>
      <c r="E161" s="18" t="s">
        <v>320</v>
      </c>
    </row>
    <row r="162" spans="1:17" s="18" customFormat="1" ht="5.15" customHeight="1" x14ac:dyDescent="0.25"/>
    <row r="163" spans="1:17" s="18" customFormat="1" ht="13" x14ac:dyDescent="0.3">
      <c r="D163" s="116">
        <f>0.35*0.3</f>
        <v>0.105</v>
      </c>
      <c r="E163" s="1" t="s">
        <v>321</v>
      </c>
    </row>
    <row r="164" spans="1:17" ht="5.15" customHeight="1" x14ac:dyDescent="0.25">
      <c r="A164" s="18"/>
      <c r="B164" s="18"/>
      <c r="C164" s="18"/>
      <c r="P164" s="3"/>
      <c r="Q164" s="3"/>
    </row>
    <row r="165" spans="1:17" ht="13" x14ac:dyDescent="0.3">
      <c r="A165" s="18"/>
      <c r="B165" s="18"/>
      <c r="C165" s="18"/>
      <c r="D165" s="68">
        <v>3</v>
      </c>
      <c r="E165" s="1" t="s">
        <v>322</v>
      </c>
      <c r="P165" s="3"/>
      <c r="Q165" s="3"/>
    </row>
    <row r="166" spans="1:17" x14ac:dyDescent="0.25">
      <c r="A166" s="18"/>
      <c r="B166" s="18"/>
      <c r="C166" s="18"/>
      <c r="P166" s="3"/>
      <c r="Q166" s="3"/>
    </row>
    <row r="167" spans="1:17" x14ac:dyDescent="0.25">
      <c r="A167" s="18"/>
      <c r="B167" s="18"/>
      <c r="C167" s="18"/>
      <c r="P167" s="3"/>
      <c r="Q167" s="3">
        <f t="shared" ref="Q167:Q175" si="1">LEN(P167)</f>
        <v>0</v>
      </c>
    </row>
    <row r="168" spans="1:17" ht="13" x14ac:dyDescent="0.3">
      <c r="A168" s="18"/>
      <c r="B168" s="18"/>
      <c r="C168" s="18"/>
      <c r="D168" s="8" t="s">
        <v>323</v>
      </c>
      <c r="P168" s="3"/>
      <c r="Q168" s="3">
        <f t="shared" si="1"/>
        <v>0</v>
      </c>
    </row>
    <row r="169" spans="1:17" s="155" customFormat="1" ht="13" hidden="1" x14ac:dyDescent="0.3">
      <c r="A169" s="272"/>
      <c r="B169" s="272"/>
      <c r="C169" s="272"/>
      <c r="D169" s="338"/>
      <c r="P169" s="275"/>
      <c r="Q169" s="275"/>
    </row>
    <row r="170" spans="1:17" s="155" customFormat="1" ht="5.15" hidden="1" customHeight="1" x14ac:dyDescent="0.25">
      <c r="A170" s="272"/>
      <c r="B170" s="272"/>
      <c r="C170" s="272"/>
      <c r="P170" s="275"/>
      <c r="Q170" s="275"/>
    </row>
    <row r="171" spans="1:17" s="155" customFormat="1" ht="13" hidden="1" x14ac:dyDescent="0.3">
      <c r="A171" s="272"/>
      <c r="B171" s="272"/>
      <c r="C171" s="272"/>
      <c r="D171" s="338"/>
      <c r="P171" s="275"/>
      <c r="Q171" s="275"/>
    </row>
    <row r="172" spans="1:17" ht="5.15" customHeight="1" thickBot="1" x14ac:dyDescent="0.3">
      <c r="A172" s="18"/>
      <c r="B172" s="18"/>
      <c r="C172" s="18"/>
      <c r="P172" s="3"/>
      <c r="Q172" s="3">
        <f t="shared" si="1"/>
        <v>0</v>
      </c>
    </row>
    <row r="173" spans="1:17" ht="13.5" thickBot="1" x14ac:dyDescent="0.35">
      <c r="A173" s="10"/>
      <c r="C173" s="18"/>
      <c r="D173" s="115">
        <v>0.4</v>
      </c>
      <c r="E173" s="1" t="s">
        <v>475</v>
      </c>
      <c r="P173" s="3" t="b">
        <v>1</v>
      </c>
      <c r="Q173" s="3">
        <f t="shared" si="1"/>
        <v>4</v>
      </c>
    </row>
    <row r="174" spans="1:17" ht="5.15" customHeight="1" x14ac:dyDescent="0.25">
      <c r="A174" s="18"/>
      <c r="B174" s="18"/>
      <c r="C174" s="18"/>
      <c r="P174" s="3"/>
      <c r="Q174" s="3">
        <f t="shared" si="1"/>
        <v>0</v>
      </c>
    </row>
    <row r="175" spans="1:17" ht="13" x14ac:dyDescent="0.3">
      <c r="A175" s="18"/>
      <c r="B175" s="18"/>
      <c r="C175" s="18"/>
      <c r="D175" s="146">
        <v>0.5</v>
      </c>
      <c r="E175" s="1" t="s">
        <v>476</v>
      </c>
      <c r="P175" s="3" t="b">
        <v>1</v>
      </c>
      <c r="Q175" s="3">
        <f t="shared" si="1"/>
        <v>4</v>
      </c>
    </row>
    <row r="176" spans="1:17" x14ac:dyDescent="0.25">
      <c r="A176" s="18"/>
      <c r="B176" s="18"/>
      <c r="C176" s="18"/>
      <c r="D176" s="18"/>
      <c r="P176" s="3"/>
      <c r="Q176" s="3"/>
    </row>
    <row r="177" spans="1:17" ht="13" x14ac:dyDescent="0.3">
      <c r="A177" s="18"/>
      <c r="B177" s="18"/>
      <c r="C177" s="18"/>
      <c r="D177" s="8" t="s">
        <v>328</v>
      </c>
      <c r="P177" s="3"/>
      <c r="Q177" s="3"/>
    </row>
    <row r="178" spans="1:17" ht="13" x14ac:dyDescent="0.3">
      <c r="A178" s="18"/>
      <c r="B178" s="18"/>
      <c r="C178" s="18"/>
      <c r="D178" s="10"/>
      <c r="P178" s="3"/>
      <c r="Q178" s="3"/>
    </row>
    <row r="179" spans="1:17" ht="13" x14ac:dyDescent="0.3">
      <c r="A179" s="18"/>
      <c r="B179" s="18"/>
      <c r="C179" s="18"/>
      <c r="D179" s="10"/>
      <c r="P179" s="3"/>
      <c r="Q179" s="3"/>
    </row>
    <row r="180" spans="1:17" ht="13" x14ac:dyDescent="0.3">
      <c r="A180" s="18"/>
      <c r="B180" s="18"/>
      <c r="C180" s="18"/>
      <c r="D180" s="10"/>
      <c r="P180" s="3"/>
      <c r="Q180" s="3"/>
    </row>
    <row r="181" spans="1:17" x14ac:dyDescent="0.25">
      <c r="A181" s="18"/>
      <c r="B181" s="18"/>
      <c r="C181" s="18"/>
      <c r="D181" s="18"/>
      <c r="P181" s="3"/>
      <c r="Q181" s="3"/>
    </row>
    <row r="182" spans="1:17" x14ac:dyDescent="0.25">
      <c r="A182" s="18"/>
      <c r="B182" s="18"/>
      <c r="C182" s="18"/>
      <c r="P182" s="3"/>
      <c r="Q182" s="3">
        <f t="shared" ref="Q182:Q206" si="2">LEN(P182)</f>
        <v>0</v>
      </c>
    </row>
    <row r="183" spans="1:17" ht="13" x14ac:dyDescent="0.3">
      <c r="A183" s="18"/>
      <c r="B183" s="18"/>
      <c r="C183" s="18"/>
      <c r="D183" s="8" t="s">
        <v>329</v>
      </c>
      <c r="I183" s="165" t="s">
        <v>296</v>
      </c>
      <c r="P183" s="3"/>
      <c r="Q183" s="3">
        <f t="shared" si="2"/>
        <v>0</v>
      </c>
    </row>
    <row r="184" spans="1:17" ht="13" x14ac:dyDescent="0.3">
      <c r="A184" s="18"/>
      <c r="B184" s="18"/>
      <c r="C184" s="18"/>
      <c r="D184" s="147">
        <v>3</v>
      </c>
      <c r="E184" s="7" t="s">
        <v>422</v>
      </c>
      <c r="F184" s="7"/>
      <c r="G184" s="7"/>
      <c r="H184" s="7"/>
      <c r="I184" s="7"/>
      <c r="J184" s="7"/>
      <c r="P184" s="3" t="b">
        <v>1</v>
      </c>
      <c r="Q184" s="3">
        <f t="shared" si="2"/>
        <v>4</v>
      </c>
    </row>
    <row r="185" spans="1:17" ht="5.15" customHeight="1" x14ac:dyDescent="0.25">
      <c r="A185" s="18"/>
      <c r="B185" s="18"/>
      <c r="C185" s="18"/>
      <c r="E185" s="7"/>
      <c r="F185" s="7"/>
      <c r="G185" s="7"/>
      <c r="H185" s="7"/>
      <c r="I185" s="7"/>
      <c r="J185" s="7"/>
      <c r="P185" s="3"/>
      <c r="Q185" s="3">
        <f t="shared" si="2"/>
        <v>0</v>
      </c>
    </row>
    <row r="186" spans="1:17" ht="13" x14ac:dyDescent="0.3">
      <c r="A186" s="148"/>
      <c r="B186" s="18"/>
      <c r="C186" s="18"/>
      <c r="D186" s="147">
        <f>Regionalmultiplikator</f>
        <v>1.4</v>
      </c>
      <c r="E186" s="7" t="s">
        <v>452</v>
      </c>
      <c r="F186" s="7"/>
      <c r="G186" s="7"/>
      <c r="H186" s="7"/>
      <c r="I186" s="7"/>
      <c r="J186" s="7"/>
      <c r="P186" s="3" t="b">
        <v>1</v>
      </c>
      <c r="Q186" s="3">
        <f t="shared" si="2"/>
        <v>4</v>
      </c>
    </row>
    <row r="187" spans="1:17" ht="5.15" customHeight="1" x14ac:dyDescent="0.25">
      <c r="A187" s="18"/>
      <c r="B187" s="18"/>
      <c r="C187" s="18"/>
      <c r="E187" s="7"/>
      <c r="F187" s="7"/>
      <c r="G187" s="7"/>
      <c r="H187" s="7"/>
      <c r="I187" s="7"/>
      <c r="J187" s="7"/>
      <c r="P187" s="3"/>
      <c r="Q187" s="3">
        <f t="shared" si="2"/>
        <v>0</v>
      </c>
    </row>
    <row r="188" spans="1:17" ht="13" x14ac:dyDescent="0.3">
      <c r="A188" s="18"/>
      <c r="B188" s="18"/>
      <c r="C188" s="18"/>
      <c r="D188" s="147">
        <f>EinkommensMP</f>
        <v>1.1000000000000001</v>
      </c>
      <c r="E188" s="7" t="s">
        <v>332</v>
      </c>
      <c r="F188" s="7"/>
      <c r="G188" s="7"/>
      <c r="H188" s="7"/>
      <c r="I188" s="7"/>
      <c r="J188" s="7"/>
      <c r="P188" s="3" t="b">
        <v>1</v>
      </c>
      <c r="Q188" s="3">
        <f t="shared" si="2"/>
        <v>4</v>
      </c>
    </row>
    <row r="189" spans="1:17" ht="5.15" customHeight="1" x14ac:dyDescent="0.25">
      <c r="A189" s="18"/>
      <c r="B189" s="18"/>
      <c r="C189" s="18"/>
      <c r="P189" s="3"/>
      <c r="Q189" s="3">
        <f t="shared" si="2"/>
        <v>0</v>
      </c>
    </row>
    <row r="190" spans="1:17" ht="13" x14ac:dyDescent="0.3">
      <c r="A190" s="18"/>
      <c r="B190" s="18"/>
      <c r="C190" s="18"/>
      <c r="D190" s="110">
        <f>Steuereinnahmen</f>
        <v>1178</v>
      </c>
      <c r="E190" s="7" t="s">
        <v>333</v>
      </c>
      <c r="J190" s="8"/>
      <c r="K190" s="8"/>
      <c r="L190" s="8"/>
      <c r="M190" s="8"/>
      <c r="N190" s="8"/>
      <c r="O190" s="8"/>
      <c r="P190" s="3" t="b">
        <v>1</v>
      </c>
      <c r="Q190" s="3">
        <f t="shared" si="2"/>
        <v>4</v>
      </c>
    </row>
    <row r="191" spans="1:17" ht="5.15" customHeight="1" x14ac:dyDescent="0.25">
      <c r="A191" s="18"/>
      <c r="B191" s="18"/>
      <c r="C191" s="18"/>
      <c r="P191" s="3"/>
      <c r="Q191" s="3">
        <f t="shared" si="2"/>
        <v>0</v>
      </c>
    </row>
    <row r="192" spans="1:17" ht="13" x14ac:dyDescent="0.3">
      <c r="A192" s="18"/>
      <c r="B192" s="18"/>
      <c r="C192" s="18"/>
      <c r="D192" s="110">
        <f>Steuereinn_nachLFA</f>
        <v>1178</v>
      </c>
      <c r="E192" s="7" t="s">
        <v>477</v>
      </c>
      <c r="J192" s="8"/>
      <c r="K192" s="8"/>
      <c r="L192" s="8"/>
      <c r="M192" s="8"/>
      <c r="N192" s="8"/>
      <c r="O192" s="8"/>
      <c r="P192" s="3" t="b">
        <v>1</v>
      </c>
      <c r="Q192" s="3">
        <f t="shared" si="2"/>
        <v>4</v>
      </c>
    </row>
    <row r="193" spans="1:17" ht="5.15" customHeight="1" x14ac:dyDescent="0.25">
      <c r="A193" s="18"/>
      <c r="B193" s="18"/>
      <c r="C193" s="18"/>
      <c r="P193" s="3"/>
      <c r="Q193" s="3">
        <f t="shared" si="2"/>
        <v>0</v>
      </c>
    </row>
    <row r="194" spans="1:17" ht="13" x14ac:dyDescent="0.3">
      <c r="A194" s="18"/>
      <c r="B194" s="18"/>
      <c r="C194" s="18"/>
      <c r="D194" s="149">
        <f>Pendlerquote</f>
        <v>41.624000000000002</v>
      </c>
      <c r="E194" s="1" t="s">
        <v>335</v>
      </c>
      <c r="F194" s="8"/>
      <c r="G194" s="8"/>
      <c r="H194" s="8"/>
      <c r="I194" s="8"/>
      <c r="J194" s="8"/>
      <c r="K194" s="8"/>
      <c r="L194" s="8"/>
      <c r="M194" s="8"/>
      <c r="P194" s="3" t="b">
        <v>1</v>
      </c>
      <c r="Q194" s="3">
        <f t="shared" si="2"/>
        <v>4</v>
      </c>
    </row>
    <row r="195" spans="1:17" ht="5.15" customHeight="1" x14ac:dyDescent="0.3">
      <c r="A195" s="18"/>
      <c r="B195" s="18"/>
      <c r="C195" s="18"/>
      <c r="D195" s="150"/>
      <c r="P195" s="3"/>
      <c r="Q195" s="3">
        <f t="shared" si="2"/>
        <v>0</v>
      </c>
    </row>
    <row r="196" spans="1:17" ht="13" x14ac:dyDescent="0.3">
      <c r="A196" s="18"/>
      <c r="B196" s="18"/>
      <c r="C196" s="18"/>
      <c r="D196" s="147">
        <f>Haushaltsgröße</f>
        <v>1.86</v>
      </c>
      <c r="E196" s="1" t="s">
        <v>336</v>
      </c>
      <c r="F196" s="8"/>
      <c r="P196" s="3" t="b">
        <v>1</v>
      </c>
      <c r="Q196" s="3">
        <f t="shared" si="2"/>
        <v>4</v>
      </c>
    </row>
    <row r="197" spans="1:17" ht="5.15" customHeight="1" x14ac:dyDescent="0.3">
      <c r="A197" s="18"/>
      <c r="B197" s="18"/>
      <c r="C197" s="18"/>
      <c r="D197" s="150"/>
      <c r="P197" s="3"/>
      <c r="Q197" s="3">
        <f t="shared" si="2"/>
        <v>0</v>
      </c>
    </row>
    <row r="198" spans="1:17" ht="13" x14ac:dyDescent="0.3">
      <c r="A198" s="18"/>
      <c r="B198" s="18"/>
      <c r="C198" s="18"/>
      <c r="D198" s="147">
        <v>0.5</v>
      </c>
      <c r="E198" s="1" t="s">
        <v>337</v>
      </c>
      <c r="I198" s="8"/>
      <c r="P198" s="3" t="b">
        <v>1</v>
      </c>
      <c r="Q198" s="3">
        <f t="shared" si="2"/>
        <v>4</v>
      </c>
    </row>
    <row r="199" spans="1:17" ht="5.15" customHeight="1" x14ac:dyDescent="0.3">
      <c r="A199" s="18"/>
      <c r="B199" s="18"/>
      <c r="C199" s="18"/>
      <c r="D199" s="150"/>
      <c r="P199" s="3"/>
      <c r="Q199" s="3">
        <f t="shared" si="2"/>
        <v>0</v>
      </c>
    </row>
    <row r="200" spans="1:17" ht="13" x14ac:dyDescent="0.3">
      <c r="A200" s="18"/>
      <c r="B200" s="18"/>
      <c r="C200" s="18"/>
      <c r="D200" s="147">
        <f>D186-1</f>
        <v>0.39999999999999991</v>
      </c>
      <c r="E200" s="1" t="s">
        <v>338</v>
      </c>
      <c r="J200" s="8"/>
      <c r="P200" s="3" t="b">
        <v>1</v>
      </c>
      <c r="Q200" s="3">
        <f t="shared" si="2"/>
        <v>4</v>
      </c>
    </row>
    <row r="201" spans="1:17" ht="5.15" customHeight="1" x14ac:dyDescent="0.3">
      <c r="A201" s="18"/>
      <c r="B201" s="18"/>
      <c r="C201" s="18"/>
      <c r="D201" s="151"/>
      <c r="P201" s="3"/>
      <c r="Q201" s="3">
        <f t="shared" si="2"/>
        <v>0</v>
      </c>
    </row>
    <row r="202" spans="1:17" ht="13" x14ac:dyDescent="0.3">
      <c r="A202" s="18"/>
      <c r="B202" s="18"/>
      <c r="C202" s="18"/>
      <c r="D202" s="108">
        <f>ProdErw</f>
        <v>73225</v>
      </c>
      <c r="E202" s="1" t="s">
        <v>347</v>
      </c>
      <c r="J202" s="8"/>
      <c r="P202" s="3" t="b">
        <v>1</v>
      </c>
      <c r="Q202" s="3">
        <f t="shared" si="2"/>
        <v>4</v>
      </c>
    </row>
    <row r="203" spans="1:17" ht="5.15" customHeight="1" x14ac:dyDescent="0.25">
      <c r="A203" s="18"/>
      <c r="B203" s="18"/>
      <c r="C203" s="18"/>
      <c r="P203" s="3"/>
      <c r="Q203" s="3">
        <f t="shared" si="2"/>
        <v>0</v>
      </c>
    </row>
    <row r="204" spans="1:17" ht="13" x14ac:dyDescent="0.3">
      <c r="A204" s="18"/>
      <c r="B204" s="18"/>
      <c r="C204" s="18"/>
      <c r="D204" s="108">
        <f>ProdErwBau</f>
        <v>74052</v>
      </c>
      <c r="E204" s="1" t="s">
        <v>348</v>
      </c>
      <c r="P204" s="3"/>
      <c r="Q204" s="3">
        <f t="shared" si="2"/>
        <v>0</v>
      </c>
    </row>
    <row r="205" spans="1:17" ht="5.15" customHeight="1" x14ac:dyDescent="0.25">
      <c r="A205" s="18"/>
      <c r="B205" s="18"/>
      <c r="C205" s="18"/>
      <c r="P205" s="3"/>
      <c r="Q205" s="3">
        <f t="shared" si="2"/>
        <v>0</v>
      </c>
    </row>
    <row r="206" spans="1:17" ht="13" x14ac:dyDescent="0.3">
      <c r="A206" s="18"/>
      <c r="B206" s="18"/>
      <c r="C206" s="152"/>
      <c r="D206" s="108">
        <f>EWvorLFA</f>
        <v>7014</v>
      </c>
      <c r="E206" s="7" t="s">
        <v>421</v>
      </c>
      <c r="P206" s="3"/>
      <c r="Q206" s="3">
        <f t="shared" si="2"/>
        <v>0</v>
      </c>
    </row>
    <row r="207" spans="1:17" ht="37.5" x14ac:dyDescent="0.25">
      <c r="A207" s="18"/>
      <c r="B207" s="18"/>
      <c r="C207" s="18"/>
      <c r="D207" s="153" t="s">
        <v>342</v>
      </c>
    </row>
    <row r="208" spans="1:17" ht="13" x14ac:dyDescent="0.3">
      <c r="A208" s="18"/>
      <c r="B208" s="18"/>
      <c r="C208" s="1">
        <f>Anfangsjahr</f>
        <v>2025</v>
      </c>
      <c r="D208" s="42">
        <f>Zins2</f>
        <v>3.35</v>
      </c>
      <c r="P208" s="3"/>
      <c r="Q208" s="3"/>
    </row>
    <row r="209" spans="1:17" ht="13" x14ac:dyDescent="0.3">
      <c r="A209" s="18"/>
      <c r="B209" s="18"/>
      <c r="C209" s="1">
        <f>C208+1</f>
        <v>2026</v>
      </c>
      <c r="D209" s="42">
        <f>D208</f>
        <v>3.35</v>
      </c>
      <c r="P209" s="3"/>
      <c r="Q209" s="3"/>
    </row>
    <row r="210" spans="1:17" ht="13" x14ac:dyDescent="0.3">
      <c r="A210" s="18"/>
      <c r="B210" s="18"/>
      <c r="C210" s="1">
        <f t="shared" ref="C210:C232" si="3">C209+1</f>
        <v>2027</v>
      </c>
      <c r="D210" s="42">
        <f>Zins5</f>
        <v>3.35</v>
      </c>
      <c r="P210" s="3"/>
      <c r="Q210" s="3"/>
    </row>
    <row r="211" spans="1:17" ht="13" x14ac:dyDescent="0.3">
      <c r="A211" s="18"/>
      <c r="B211" s="18"/>
      <c r="C211" s="1">
        <f t="shared" si="3"/>
        <v>2028</v>
      </c>
      <c r="D211" s="42">
        <f t="shared" ref="D211:D232" si="4">D210</f>
        <v>3.35</v>
      </c>
      <c r="P211" s="3"/>
      <c r="Q211" s="3"/>
    </row>
    <row r="212" spans="1:17" ht="13" x14ac:dyDescent="0.3">
      <c r="A212" s="18"/>
      <c r="B212" s="18"/>
      <c r="C212" s="1">
        <f t="shared" si="3"/>
        <v>2029</v>
      </c>
      <c r="D212" s="42">
        <f t="shared" si="4"/>
        <v>3.35</v>
      </c>
      <c r="P212" s="3"/>
      <c r="Q212" s="3"/>
    </row>
    <row r="213" spans="1:17" ht="13" x14ac:dyDescent="0.3">
      <c r="A213" s="18"/>
      <c r="B213" s="18"/>
      <c r="C213" s="1">
        <f t="shared" si="3"/>
        <v>2030</v>
      </c>
      <c r="D213" s="42">
        <f>Zins10</f>
        <v>3.55</v>
      </c>
      <c r="P213" s="3"/>
      <c r="Q213" s="3"/>
    </row>
    <row r="214" spans="1:17" ht="13" x14ac:dyDescent="0.3">
      <c r="A214" s="18"/>
      <c r="B214" s="18"/>
      <c r="C214" s="1">
        <f t="shared" si="3"/>
        <v>2031</v>
      </c>
      <c r="D214" s="42">
        <f t="shared" si="4"/>
        <v>3.55</v>
      </c>
      <c r="P214" s="3"/>
      <c r="Q214" s="3"/>
    </row>
    <row r="215" spans="1:17" ht="13" x14ac:dyDescent="0.3">
      <c r="A215" s="18"/>
      <c r="B215" s="18"/>
      <c r="C215" s="1">
        <f t="shared" si="3"/>
        <v>2032</v>
      </c>
      <c r="D215" s="42">
        <f t="shared" si="4"/>
        <v>3.55</v>
      </c>
      <c r="P215" s="3"/>
      <c r="Q215" s="3"/>
    </row>
    <row r="216" spans="1:17" ht="13" x14ac:dyDescent="0.3">
      <c r="A216" s="18"/>
      <c r="B216" s="18"/>
      <c r="C216" s="1">
        <f t="shared" si="3"/>
        <v>2033</v>
      </c>
      <c r="D216" s="42">
        <f t="shared" si="4"/>
        <v>3.55</v>
      </c>
      <c r="P216" s="3"/>
      <c r="Q216" s="3"/>
    </row>
    <row r="217" spans="1:17" ht="13" x14ac:dyDescent="0.3">
      <c r="A217" s="18"/>
      <c r="B217" s="18"/>
      <c r="C217" s="1">
        <f t="shared" si="3"/>
        <v>2034</v>
      </c>
      <c r="D217" s="42">
        <f t="shared" si="4"/>
        <v>3.55</v>
      </c>
      <c r="P217" s="3"/>
      <c r="Q217" s="3"/>
    </row>
    <row r="218" spans="1:17" ht="13" x14ac:dyDescent="0.3">
      <c r="A218" s="18"/>
      <c r="B218" s="18"/>
      <c r="C218" s="1">
        <f t="shared" si="3"/>
        <v>2035</v>
      </c>
      <c r="D218" s="42">
        <f>Zins20</f>
        <v>3.8</v>
      </c>
      <c r="P218" s="3"/>
      <c r="Q218" s="3"/>
    </row>
    <row r="219" spans="1:17" ht="13" x14ac:dyDescent="0.3">
      <c r="A219" s="18"/>
      <c r="B219" s="18"/>
      <c r="C219" s="1">
        <f t="shared" si="3"/>
        <v>2036</v>
      </c>
      <c r="D219" s="42">
        <f t="shared" si="4"/>
        <v>3.8</v>
      </c>
      <c r="P219" s="3"/>
      <c r="Q219" s="3"/>
    </row>
    <row r="220" spans="1:17" ht="13" x14ac:dyDescent="0.3">
      <c r="A220" s="18"/>
      <c r="B220" s="18"/>
      <c r="C220" s="1">
        <f t="shared" si="3"/>
        <v>2037</v>
      </c>
      <c r="D220" s="42">
        <f t="shared" si="4"/>
        <v>3.8</v>
      </c>
      <c r="P220" s="3"/>
      <c r="Q220" s="3"/>
    </row>
    <row r="221" spans="1:17" ht="13" x14ac:dyDescent="0.3">
      <c r="A221" s="18"/>
      <c r="B221" s="18"/>
      <c r="C221" s="1">
        <f t="shared" si="3"/>
        <v>2038</v>
      </c>
      <c r="D221" s="42">
        <f t="shared" si="4"/>
        <v>3.8</v>
      </c>
      <c r="P221" s="3"/>
      <c r="Q221" s="3"/>
    </row>
    <row r="222" spans="1:17" ht="13" x14ac:dyDescent="0.3">
      <c r="A222" s="18"/>
      <c r="B222" s="18"/>
      <c r="C222" s="1">
        <f t="shared" si="3"/>
        <v>2039</v>
      </c>
      <c r="D222" s="42">
        <f t="shared" si="4"/>
        <v>3.8</v>
      </c>
      <c r="P222" s="3"/>
      <c r="Q222" s="3"/>
    </row>
    <row r="223" spans="1:17" ht="13" x14ac:dyDescent="0.3">
      <c r="A223" s="18"/>
      <c r="B223" s="18"/>
      <c r="C223" s="1">
        <f t="shared" si="3"/>
        <v>2040</v>
      </c>
      <c r="D223" s="42">
        <f t="shared" si="4"/>
        <v>3.8</v>
      </c>
      <c r="P223" s="3"/>
      <c r="Q223" s="3"/>
    </row>
    <row r="224" spans="1:17" ht="13" x14ac:dyDescent="0.3">
      <c r="A224" s="18"/>
      <c r="B224" s="18"/>
      <c r="C224" s="1">
        <f t="shared" si="3"/>
        <v>2041</v>
      </c>
      <c r="D224" s="42">
        <f t="shared" si="4"/>
        <v>3.8</v>
      </c>
      <c r="P224" s="3"/>
      <c r="Q224" s="3"/>
    </row>
    <row r="225" spans="1:17" ht="13" x14ac:dyDescent="0.3">
      <c r="A225" s="18"/>
      <c r="B225" s="18"/>
      <c r="C225" s="1">
        <f t="shared" si="3"/>
        <v>2042</v>
      </c>
      <c r="D225" s="42">
        <f t="shared" si="4"/>
        <v>3.8</v>
      </c>
      <c r="P225" s="3"/>
      <c r="Q225" s="3"/>
    </row>
    <row r="226" spans="1:17" ht="13" x14ac:dyDescent="0.3">
      <c r="A226" s="18"/>
      <c r="B226" s="18"/>
      <c r="C226" s="1">
        <f t="shared" si="3"/>
        <v>2043</v>
      </c>
      <c r="D226" s="42">
        <f t="shared" si="4"/>
        <v>3.8</v>
      </c>
      <c r="P226" s="3"/>
      <c r="Q226" s="3"/>
    </row>
    <row r="227" spans="1:17" ht="13" x14ac:dyDescent="0.3">
      <c r="A227" s="18"/>
      <c r="B227" s="18"/>
      <c r="C227" s="1">
        <f t="shared" si="3"/>
        <v>2044</v>
      </c>
      <c r="D227" s="42">
        <f t="shared" si="4"/>
        <v>3.8</v>
      </c>
      <c r="P227" s="3"/>
      <c r="Q227" s="3"/>
    </row>
    <row r="228" spans="1:17" ht="13" x14ac:dyDescent="0.3">
      <c r="A228" s="18"/>
      <c r="B228" s="18"/>
      <c r="C228" s="1">
        <f t="shared" si="3"/>
        <v>2045</v>
      </c>
      <c r="D228" s="42">
        <f t="shared" si="4"/>
        <v>3.8</v>
      </c>
      <c r="P228" s="3"/>
      <c r="Q228" s="3"/>
    </row>
    <row r="229" spans="1:17" ht="13" x14ac:dyDescent="0.3">
      <c r="A229" s="18"/>
      <c r="B229" s="18"/>
      <c r="C229" s="1">
        <f t="shared" si="3"/>
        <v>2046</v>
      </c>
      <c r="D229" s="42">
        <f t="shared" si="4"/>
        <v>3.8</v>
      </c>
      <c r="P229" s="3"/>
      <c r="Q229" s="3"/>
    </row>
    <row r="230" spans="1:17" ht="13" x14ac:dyDescent="0.3">
      <c r="A230" s="18"/>
      <c r="B230" s="18"/>
      <c r="C230" s="1">
        <f t="shared" si="3"/>
        <v>2047</v>
      </c>
      <c r="D230" s="42">
        <f t="shared" si="4"/>
        <v>3.8</v>
      </c>
      <c r="P230" s="3"/>
      <c r="Q230" s="3"/>
    </row>
    <row r="231" spans="1:17" ht="13" x14ac:dyDescent="0.3">
      <c r="A231" s="18"/>
      <c r="B231" s="18"/>
      <c r="C231" s="1">
        <f t="shared" si="3"/>
        <v>2048</v>
      </c>
      <c r="D231" s="42">
        <f t="shared" si="4"/>
        <v>3.8</v>
      </c>
      <c r="P231" s="3"/>
      <c r="Q231" s="3"/>
    </row>
    <row r="232" spans="1:17" ht="13" x14ac:dyDescent="0.3">
      <c r="A232" s="18"/>
      <c r="B232" s="18"/>
      <c r="C232" s="1">
        <f t="shared" si="3"/>
        <v>2049</v>
      </c>
      <c r="D232" s="42">
        <f t="shared" si="4"/>
        <v>3.8</v>
      </c>
      <c r="P232" s="3"/>
      <c r="Q232" s="3"/>
    </row>
    <row r="233" spans="1:17" x14ac:dyDescent="0.25">
      <c r="D233" s="154"/>
    </row>
    <row r="234" spans="1:17" x14ac:dyDescent="0.25">
      <c r="D234" s="154"/>
    </row>
    <row r="235" spans="1:17" x14ac:dyDescent="0.25">
      <c r="D235" s="154"/>
    </row>
    <row r="236" spans="1:17" ht="13" x14ac:dyDescent="0.3">
      <c r="D236" s="8" t="s">
        <v>478</v>
      </c>
    </row>
    <row r="237" spans="1:17" ht="13" x14ac:dyDescent="0.3">
      <c r="D237" s="235">
        <v>9512</v>
      </c>
      <c r="E237" s="1" t="s">
        <v>479</v>
      </c>
    </row>
    <row r="238" spans="1:17" ht="5.15" customHeight="1" x14ac:dyDescent="0.25"/>
    <row r="239" spans="1:17" ht="13" x14ac:dyDescent="0.3">
      <c r="D239" s="235">
        <v>7436</v>
      </c>
      <c r="E239" s="1" t="s">
        <v>480</v>
      </c>
    </row>
    <row r="240" spans="1:17" ht="5.15" customHeight="1" x14ac:dyDescent="0.25"/>
    <row r="241" spans="4:5" ht="13" x14ac:dyDescent="0.3">
      <c r="D241" s="235">
        <v>676</v>
      </c>
      <c r="E241" s="1" t="s">
        <v>481</v>
      </c>
    </row>
    <row r="242" spans="4:5" ht="5.15" customHeight="1" x14ac:dyDescent="0.25"/>
    <row r="243" spans="4:5" ht="13" x14ac:dyDescent="0.3">
      <c r="D243" s="236">
        <v>0.35599999999999998</v>
      </c>
      <c r="E243" s="1" t="s">
        <v>482</v>
      </c>
    </row>
    <row r="244" spans="4:5" ht="5.15" customHeight="1" x14ac:dyDescent="0.25"/>
    <row r="245" spans="4:5" ht="13" x14ac:dyDescent="0.3">
      <c r="D245" s="237">
        <v>3</v>
      </c>
      <c r="E245" s="1" t="s">
        <v>483</v>
      </c>
    </row>
    <row r="246" spans="4:5" ht="5.15" customHeight="1" x14ac:dyDescent="0.3">
      <c r="D246" s="150"/>
    </row>
    <row r="247" spans="4:5" ht="13" x14ac:dyDescent="0.3">
      <c r="D247" s="146">
        <v>0.5</v>
      </c>
      <c r="E247" s="1" t="s">
        <v>484</v>
      </c>
    </row>
    <row r="248" spans="4:5" ht="5.15" customHeight="1" x14ac:dyDescent="0.25">
      <c r="D248" s="238"/>
    </row>
    <row r="249" spans="4:5" ht="13" x14ac:dyDescent="0.3">
      <c r="D249" s="146">
        <v>0.5</v>
      </c>
      <c r="E249" s="1" t="s">
        <v>485</v>
      </c>
    </row>
    <row r="250" spans="4:5" ht="5.15" customHeight="1" x14ac:dyDescent="0.25"/>
    <row r="251" spans="4:5" ht="13" x14ac:dyDescent="0.3">
      <c r="D251" s="146">
        <v>0.5</v>
      </c>
      <c r="E251" s="1" t="s">
        <v>486</v>
      </c>
    </row>
    <row r="252" spans="4:5" s="121" customFormat="1" hidden="1" x14ac:dyDescent="0.25"/>
    <row r="253" spans="4:5" s="121" customFormat="1" hidden="1" x14ac:dyDescent="0.25"/>
    <row r="254" spans="4:5" s="121" customFormat="1" hidden="1" x14ac:dyDescent="0.25"/>
    <row r="255" spans="4:5" s="121" customFormat="1" hidden="1" x14ac:dyDescent="0.25"/>
    <row r="256" spans="4:5" s="121" customFormat="1" hidden="1" x14ac:dyDescent="0.25"/>
    <row r="257" spans="4:4" s="121" customFormat="1" hidden="1" x14ac:dyDescent="0.25">
      <c r="D257" s="339"/>
    </row>
    <row r="258" spans="4:4" s="121" customFormat="1" hidden="1" x14ac:dyDescent="0.25">
      <c r="D258" s="339"/>
    </row>
    <row r="259" spans="4:4" s="121" customFormat="1" hidden="1" x14ac:dyDescent="0.25">
      <c r="D259" s="339"/>
    </row>
    <row r="260" spans="4:4" s="121" customFormat="1" hidden="1" x14ac:dyDescent="0.25">
      <c r="D260" s="339"/>
    </row>
    <row r="261" spans="4:4" s="121" customFormat="1" hidden="1" x14ac:dyDescent="0.25">
      <c r="D261" s="339"/>
    </row>
    <row r="262" spans="4:4" s="121" customFormat="1" hidden="1" x14ac:dyDescent="0.25">
      <c r="D262" s="339"/>
    </row>
    <row r="263" spans="4:4" s="121" customFormat="1" hidden="1" x14ac:dyDescent="0.25">
      <c r="D263" s="339"/>
    </row>
    <row r="264" spans="4:4" s="121" customFormat="1" hidden="1" x14ac:dyDescent="0.25">
      <c r="D264" s="339"/>
    </row>
    <row r="265" spans="4:4" s="121" customFormat="1" hidden="1" x14ac:dyDescent="0.25">
      <c r="D265" s="339"/>
    </row>
    <row r="266" spans="4:4" s="121" customFormat="1" hidden="1" x14ac:dyDescent="0.25">
      <c r="D266" s="339"/>
    </row>
    <row r="267" spans="4:4" x14ac:dyDescent="0.25">
      <c r="D267" s="154"/>
    </row>
    <row r="268" spans="4:4" x14ac:dyDescent="0.25">
      <c r="D268" s="154"/>
    </row>
    <row r="269" spans="4:4" x14ac:dyDescent="0.25">
      <c r="D269" s="154"/>
    </row>
  </sheetData>
  <sheetProtection selectLockedCells="1"/>
  <autoFilter ref="C207:C232">
    <filterColumn colId="0">
      <customFilters and="1">
        <customFilter operator="notEqual" val=" "/>
      </customFilters>
    </filterColumn>
  </autoFilter>
  <mergeCells count="4">
    <mergeCell ref="D10:M11"/>
    <mergeCell ref="D35:G35"/>
    <mergeCell ref="D49:F49"/>
    <mergeCell ref="E5:K5"/>
  </mergeCells>
  <pageMargins left="0.78740157480314965" right="0.78740157480314965" top="0.98425196850393704" bottom="0.98425196850393704" header="0.51181102362204722" footer="0.51181102362204722"/>
  <pageSetup paperSize="9" scale="62" orientation="portrait" r:id="rId1"/>
  <headerFooter alignWithMargins="0">
    <oddFooter>&amp;L&amp;F&amp;A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00B0F0"/>
  </sheetPr>
  <dimension ref="A1:AD63"/>
  <sheetViews>
    <sheetView zoomScaleNormal="100" workbookViewId="0">
      <pane ySplit="5" topLeftCell="A13" activePane="bottomLeft" state="frozen"/>
      <selection activeCell="G40" sqref="G40"/>
      <selection pane="bottomLeft" activeCell="E20" sqref="E20"/>
    </sheetView>
  </sheetViews>
  <sheetFormatPr baseColWidth="10" defaultColWidth="11.453125" defaultRowHeight="12.5" x14ac:dyDescent="0.25"/>
  <cols>
    <col min="1" max="1" width="10.1796875" style="1" customWidth="1"/>
    <col min="2" max="2" width="1.81640625" style="1" customWidth="1"/>
    <col min="3" max="3" width="5.1796875" style="1" customWidth="1"/>
    <col min="4" max="4" width="5.453125" style="1" customWidth="1"/>
    <col min="5" max="5" width="39.81640625" style="1" customWidth="1"/>
    <col min="6" max="30" width="8.7265625" style="1" customWidth="1"/>
    <col min="31" max="16384" width="11.453125" style="1"/>
  </cols>
  <sheetData>
    <row r="1" spans="1:30" ht="4.5" customHeight="1" x14ac:dyDescent="0.25"/>
    <row r="2" spans="1:30" ht="4.5" customHeight="1" x14ac:dyDescent="0.25"/>
    <row r="4" spans="1:30" ht="20" x14ac:dyDescent="0.4">
      <c r="C4" s="11" t="s">
        <v>1</v>
      </c>
      <c r="D4" s="11"/>
      <c r="E4" s="11"/>
      <c r="F4" s="11"/>
      <c r="G4" s="11"/>
      <c r="H4" s="11"/>
      <c r="I4" s="11"/>
      <c r="J4" s="11"/>
      <c r="K4" s="11"/>
    </row>
    <row r="5" spans="1:30" ht="3" customHeight="1" x14ac:dyDescent="0.25"/>
    <row r="6" spans="1:30" ht="1.5" customHeight="1" x14ac:dyDescent="0.25">
      <c r="A6" s="3"/>
    </row>
    <row r="7" spans="1:30" ht="1.5" customHeight="1" x14ac:dyDescent="0.25"/>
    <row r="8" spans="1:30" ht="1.5" customHeight="1" x14ac:dyDescent="0.25"/>
    <row r="9" spans="1:30" ht="13" x14ac:dyDescent="0.3">
      <c r="G9" s="10"/>
    </row>
    <row r="10" spans="1:30" ht="13.5" thickBot="1" x14ac:dyDescent="0.35">
      <c r="C10" s="5" t="s">
        <v>47</v>
      </c>
      <c r="D10" s="6"/>
      <c r="E10" s="6"/>
      <c r="F10" s="6"/>
      <c r="G10" s="6"/>
      <c r="H10" s="6"/>
      <c r="I10" s="6"/>
      <c r="J10" s="6"/>
      <c r="K10" s="6"/>
      <c r="L10" s="6"/>
      <c r="M10" s="6"/>
      <c r="N10" s="6"/>
      <c r="O10" s="6"/>
      <c r="P10" s="6"/>
      <c r="Q10" s="6"/>
      <c r="R10" s="6"/>
      <c r="S10" s="6"/>
      <c r="T10" s="6"/>
      <c r="U10" s="6"/>
      <c r="V10" s="6"/>
      <c r="W10" s="6"/>
      <c r="X10" s="6"/>
      <c r="Y10" s="6"/>
      <c r="Z10" s="6"/>
      <c r="AA10" s="6"/>
      <c r="AB10" s="6"/>
      <c r="AC10" s="6"/>
      <c r="AD10" s="6"/>
    </row>
    <row r="11" spans="1:30" ht="15.5" x14ac:dyDescent="0.35">
      <c r="C11" s="386">
        <f>Projektbezeichnung</f>
        <v>0</v>
      </c>
      <c r="D11" s="387"/>
      <c r="E11" s="387"/>
      <c r="F11" s="379"/>
      <c r="G11" s="379"/>
      <c r="H11" s="379"/>
      <c r="I11" s="379"/>
      <c r="J11" s="379"/>
      <c r="K11" s="388" t="s">
        <v>48</v>
      </c>
      <c r="L11" s="369"/>
      <c r="M11" s="369"/>
      <c r="N11" s="389"/>
      <c r="O11" s="389"/>
      <c r="P11" s="389"/>
      <c r="Q11" s="389"/>
    </row>
    <row r="12" spans="1:30" ht="13.5" thickBot="1" x14ac:dyDescent="0.35">
      <c r="C12" s="22">
        <f>Dimensionsbezeichnung</f>
        <v>1000</v>
      </c>
      <c r="D12" s="23" t="str">
        <f>Währung</f>
        <v>€</v>
      </c>
      <c r="E12" s="24"/>
      <c r="F12" s="25">
        <f>Anfangsjahr</f>
        <v>2025</v>
      </c>
      <c r="G12" s="25">
        <f t="shared" ref="G12:AB12" si="0">F12+1</f>
        <v>2026</v>
      </c>
      <c r="H12" s="25">
        <f t="shared" si="0"/>
        <v>2027</v>
      </c>
      <c r="I12" s="25">
        <f t="shared" si="0"/>
        <v>2028</v>
      </c>
      <c r="J12" s="25">
        <f t="shared" si="0"/>
        <v>2029</v>
      </c>
      <c r="K12" s="25">
        <f t="shared" si="0"/>
        <v>2030</v>
      </c>
      <c r="L12" s="25">
        <f t="shared" si="0"/>
        <v>2031</v>
      </c>
      <c r="M12" s="25">
        <f t="shared" si="0"/>
        <v>2032</v>
      </c>
      <c r="N12" s="25">
        <f t="shared" si="0"/>
        <v>2033</v>
      </c>
      <c r="O12" s="25">
        <f t="shared" si="0"/>
        <v>2034</v>
      </c>
      <c r="P12" s="25">
        <f t="shared" si="0"/>
        <v>2035</v>
      </c>
      <c r="Q12" s="25">
        <f t="shared" si="0"/>
        <v>2036</v>
      </c>
      <c r="R12" s="25">
        <f t="shared" si="0"/>
        <v>2037</v>
      </c>
      <c r="S12" s="25">
        <f t="shared" si="0"/>
        <v>2038</v>
      </c>
      <c r="T12" s="25">
        <f t="shared" si="0"/>
        <v>2039</v>
      </c>
      <c r="U12" s="25">
        <f t="shared" si="0"/>
        <v>2040</v>
      </c>
      <c r="V12" s="25">
        <f t="shared" si="0"/>
        <v>2041</v>
      </c>
      <c r="W12" s="25">
        <f t="shared" si="0"/>
        <v>2042</v>
      </c>
      <c r="X12" s="25">
        <f t="shared" si="0"/>
        <v>2043</v>
      </c>
      <c r="Y12" s="25">
        <f t="shared" si="0"/>
        <v>2044</v>
      </c>
      <c r="Z12" s="25">
        <f t="shared" si="0"/>
        <v>2045</v>
      </c>
      <c r="AA12" s="25">
        <f t="shared" si="0"/>
        <v>2046</v>
      </c>
      <c r="AB12" s="25">
        <f t="shared" si="0"/>
        <v>2047</v>
      </c>
      <c r="AC12" s="25">
        <f>AB12+1</f>
        <v>2048</v>
      </c>
      <c r="AD12" s="25">
        <f>AC12+1</f>
        <v>2049</v>
      </c>
    </row>
    <row r="13" spans="1:30" x14ac:dyDescent="0.25">
      <c r="C13" s="390" t="s">
        <v>49</v>
      </c>
      <c r="D13" s="26" t="s">
        <v>50</v>
      </c>
      <c r="E13" s="26"/>
      <c r="F13" s="27"/>
      <c r="G13" s="28"/>
      <c r="H13" s="28"/>
      <c r="I13" s="28"/>
      <c r="J13" s="28"/>
      <c r="K13" s="28"/>
      <c r="L13" s="28"/>
      <c r="M13" s="28"/>
      <c r="N13" s="28"/>
      <c r="O13" s="28"/>
      <c r="P13" s="28"/>
      <c r="Q13" s="28"/>
      <c r="R13" s="28"/>
      <c r="S13" s="28"/>
      <c r="T13" s="28"/>
      <c r="U13" s="28"/>
      <c r="V13" s="28"/>
      <c r="W13" s="28"/>
      <c r="X13" s="28"/>
      <c r="Y13" s="28"/>
      <c r="Z13" s="28"/>
      <c r="AA13" s="28"/>
      <c r="AB13" s="28"/>
      <c r="AC13" s="28"/>
      <c r="AD13" s="29"/>
    </row>
    <row r="14" spans="1:30" x14ac:dyDescent="0.25">
      <c r="C14" s="391"/>
      <c r="D14" s="18"/>
      <c r="E14" s="18" t="s">
        <v>51</v>
      </c>
      <c r="F14" s="30"/>
      <c r="G14" s="31"/>
      <c r="H14" s="31"/>
      <c r="I14" s="31"/>
      <c r="J14" s="31"/>
      <c r="K14" s="31"/>
      <c r="L14" s="31"/>
      <c r="M14" s="31"/>
      <c r="N14" s="31"/>
      <c r="O14" s="31"/>
      <c r="P14" s="31"/>
      <c r="Q14" s="31"/>
      <c r="R14" s="31"/>
      <c r="S14" s="31"/>
      <c r="T14" s="31"/>
      <c r="U14" s="31"/>
      <c r="V14" s="31"/>
      <c r="W14" s="31"/>
      <c r="X14" s="31"/>
      <c r="Y14" s="31"/>
      <c r="Z14" s="31"/>
      <c r="AA14" s="31"/>
      <c r="AB14" s="31"/>
      <c r="AC14" s="31"/>
      <c r="AD14" s="32"/>
    </row>
    <row r="15" spans="1:30" x14ac:dyDescent="0.25">
      <c r="C15" s="391"/>
      <c r="D15" s="18" t="s">
        <v>52</v>
      </c>
      <c r="E15" s="18"/>
      <c r="F15" s="30"/>
      <c r="G15" s="31"/>
      <c r="H15" s="31"/>
      <c r="I15" s="31"/>
      <c r="J15" s="31"/>
      <c r="K15" s="31"/>
      <c r="L15" s="31"/>
      <c r="M15" s="31"/>
      <c r="N15" s="31"/>
      <c r="O15" s="31"/>
      <c r="P15" s="31"/>
      <c r="Q15" s="31"/>
      <c r="R15" s="31"/>
      <c r="S15" s="31"/>
      <c r="T15" s="31"/>
      <c r="U15" s="31"/>
      <c r="V15" s="31"/>
      <c r="W15" s="31"/>
      <c r="X15" s="31"/>
      <c r="Y15" s="31"/>
      <c r="Z15" s="31"/>
      <c r="AA15" s="31"/>
      <c r="AB15" s="31"/>
      <c r="AC15" s="31"/>
      <c r="AD15" s="32"/>
    </row>
    <row r="16" spans="1:30" x14ac:dyDescent="0.25">
      <c r="C16" s="391"/>
      <c r="D16" s="18" t="s">
        <v>545</v>
      </c>
      <c r="E16" s="18"/>
      <c r="F16" s="30"/>
      <c r="G16" s="31"/>
      <c r="H16" s="31"/>
      <c r="I16" s="31"/>
      <c r="J16" s="31"/>
      <c r="K16" s="31"/>
      <c r="L16" s="31"/>
      <c r="M16" s="31"/>
      <c r="N16" s="31"/>
      <c r="O16" s="31"/>
      <c r="P16" s="31"/>
      <c r="Q16" s="31"/>
      <c r="R16" s="31"/>
      <c r="S16" s="31"/>
      <c r="T16" s="31"/>
      <c r="U16" s="31"/>
      <c r="V16" s="31"/>
      <c r="W16" s="31"/>
      <c r="X16" s="31"/>
      <c r="Y16" s="31"/>
      <c r="Z16" s="31"/>
      <c r="AA16" s="31"/>
      <c r="AB16" s="31"/>
      <c r="AC16" s="31"/>
      <c r="AD16" s="32"/>
    </row>
    <row r="17" spans="3:30" x14ac:dyDescent="0.25">
      <c r="C17" s="391"/>
      <c r="D17" s="18" t="s">
        <v>53</v>
      </c>
      <c r="E17" s="18"/>
      <c r="F17" s="30"/>
      <c r="G17" s="31"/>
      <c r="H17" s="31"/>
      <c r="I17" s="31"/>
      <c r="J17" s="31"/>
      <c r="K17" s="31"/>
      <c r="L17" s="31"/>
      <c r="M17" s="31"/>
      <c r="N17" s="31"/>
      <c r="O17" s="31"/>
      <c r="P17" s="31"/>
      <c r="Q17" s="31"/>
      <c r="R17" s="31"/>
      <c r="S17" s="31"/>
      <c r="T17" s="31"/>
      <c r="U17" s="31"/>
      <c r="V17" s="31"/>
      <c r="W17" s="31"/>
      <c r="X17" s="31"/>
      <c r="Y17" s="31"/>
      <c r="Z17" s="31"/>
      <c r="AA17" s="31"/>
      <c r="AB17" s="31"/>
      <c r="AC17" s="31"/>
      <c r="AD17" s="32"/>
    </row>
    <row r="18" spans="3:30" x14ac:dyDescent="0.25">
      <c r="C18" s="391"/>
      <c r="D18" s="18" t="s">
        <v>54</v>
      </c>
      <c r="E18" s="18"/>
      <c r="F18" s="30"/>
      <c r="G18" s="31"/>
      <c r="H18" s="31"/>
      <c r="I18" s="31"/>
      <c r="J18" s="31"/>
      <c r="K18" s="31"/>
      <c r="L18" s="31"/>
      <c r="M18" s="31"/>
      <c r="N18" s="31"/>
      <c r="O18" s="31"/>
      <c r="P18" s="31"/>
      <c r="Q18" s="31"/>
      <c r="R18" s="31"/>
      <c r="S18" s="31"/>
      <c r="T18" s="31"/>
      <c r="U18" s="31"/>
      <c r="V18" s="31"/>
      <c r="W18" s="31"/>
      <c r="X18" s="31"/>
      <c r="Y18" s="31"/>
      <c r="Z18" s="31"/>
      <c r="AA18" s="31"/>
      <c r="AB18" s="31"/>
      <c r="AC18" s="31"/>
      <c r="AD18" s="32"/>
    </row>
    <row r="19" spans="3:30" x14ac:dyDescent="0.25">
      <c r="C19" s="391"/>
      <c r="D19" s="18" t="s">
        <v>55</v>
      </c>
      <c r="E19" s="18"/>
      <c r="F19" s="30"/>
      <c r="G19" s="31"/>
      <c r="H19" s="31"/>
      <c r="I19" s="31"/>
      <c r="J19" s="31"/>
      <c r="K19" s="31"/>
      <c r="L19" s="31"/>
      <c r="M19" s="31"/>
      <c r="N19" s="31"/>
      <c r="O19" s="31"/>
      <c r="P19" s="31"/>
      <c r="Q19" s="31"/>
      <c r="R19" s="31"/>
      <c r="S19" s="31"/>
      <c r="T19" s="31"/>
      <c r="U19" s="31"/>
      <c r="V19" s="31"/>
      <c r="W19" s="31"/>
      <c r="X19" s="31"/>
      <c r="Y19" s="31"/>
      <c r="Z19" s="31"/>
      <c r="AA19" s="31"/>
      <c r="AB19" s="31"/>
      <c r="AC19" s="31"/>
      <c r="AD19" s="32"/>
    </row>
    <row r="20" spans="3:30" x14ac:dyDescent="0.25">
      <c r="C20" s="391"/>
      <c r="D20" s="1" t="s">
        <v>548</v>
      </c>
      <c r="E20" s="18"/>
      <c r="F20" s="30"/>
      <c r="G20" s="31"/>
      <c r="H20" s="31"/>
      <c r="I20" s="31"/>
      <c r="J20" s="31"/>
      <c r="K20" s="31"/>
      <c r="L20" s="31"/>
      <c r="M20" s="31"/>
      <c r="N20" s="31"/>
      <c r="O20" s="31"/>
      <c r="P20" s="31"/>
      <c r="Q20" s="31"/>
      <c r="R20" s="31"/>
      <c r="S20" s="31"/>
      <c r="T20" s="31"/>
      <c r="U20" s="31"/>
      <c r="V20" s="31"/>
      <c r="W20" s="31"/>
      <c r="X20" s="31"/>
      <c r="Y20" s="31"/>
      <c r="Z20" s="31"/>
      <c r="AA20" s="31"/>
      <c r="AB20" s="31"/>
      <c r="AC20" s="31"/>
      <c r="AD20" s="32"/>
    </row>
    <row r="21" spans="3:30" ht="13" thickBot="1" x14ac:dyDescent="0.3">
      <c r="C21" s="391"/>
      <c r="D21" s="33" t="s">
        <v>56</v>
      </c>
      <c r="E21" s="33"/>
      <c r="F21" s="34"/>
      <c r="G21" s="35"/>
      <c r="H21" s="35"/>
      <c r="I21" s="35"/>
      <c r="J21" s="35"/>
      <c r="K21" s="35"/>
      <c r="L21" s="35"/>
      <c r="M21" s="35"/>
      <c r="N21" s="35"/>
      <c r="O21" s="35"/>
      <c r="P21" s="35"/>
      <c r="Q21" s="35"/>
      <c r="R21" s="35"/>
      <c r="S21" s="35"/>
      <c r="T21" s="35"/>
      <c r="U21" s="35"/>
      <c r="V21" s="35"/>
      <c r="W21" s="35"/>
      <c r="X21" s="35"/>
      <c r="Y21" s="35"/>
      <c r="Z21" s="35"/>
      <c r="AA21" s="35"/>
      <c r="AB21" s="35"/>
      <c r="AC21" s="35"/>
      <c r="AD21" s="36"/>
    </row>
    <row r="22" spans="3:30" ht="13" x14ac:dyDescent="0.3">
      <c r="C22" s="391"/>
      <c r="D22" s="18" t="s">
        <v>57</v>
      </c>
      <c r="E22" s="18"/>
      <c r="F22" s="37">
        <f>SUM(F15:F21)</f>
        <v>0</v>
      </c>
      <c r="G22" s="37">
        <f t="shared" ref="G22:AD22" si="1">SUM(G15:G21)</f>
        <v>0</v>
      </c>
      <c r="H22" s="37">
        <f t="shared" si="1"/>
        <v>0</v>
      </c>
      <c r="I22" s="37">
        <f t="shared" si="1"/>
        <v>0</v>
      </c>
      <c r="J22" s="37">
        <f t="shared" si="1"/>
        <v>0</v>
      </c>
      <c r="K22" s="37">
        <f t="shared" si="1"/>
        <v>0</v>
      </c>
      <c r="L22" s="37">
        <f t="shared" si="1"/>
        <v>0</v>
      </c>
      <c r="M22" s="37">
        <f t="shared" si="1"/>
        <v>0</v>
      </c>
      <c r="N22" s="37">
        <f t="shared" si="1"/>
        <v>0</v>
      </c>
      <c r="O22" s="37">
        <f t="shared" si="1"/>
        <v>0</v>
      </c>
      <c r="P22" s="37">
        <f t="shared" si="1"/>
        <v>0</v>
      </c>
      <c r="Q22" s="37">
        <f t="shared" si="1"/>
        <v>0</v>
      </c>
      <c r="R22" s="37">
        <f t="shared" si="1"/>
        <v>0</v>
      </c>
      <c r="S22" s="37">
        <f t="shared" si="1"/>
        <v>0</v>
      </c>
      <c r="T22" s="37">
        <f t="shared" si="1"/>
        <v>0</v>
      </c>
      <c r="U22" s="37">
        <f t="shared" si="1"/>
        <v>0</v>
      </c>
      <c r="V22" s="37">
        <f t="shared" si="1"/>
        <v>0</v>
      </c>
      <c r="W22" s="37">
        <f t="shared" si="1"/>
        <v>0</v>
      </c>
      <c r="X22" s="37">
        <f t="shared" si="1"/>
        <v>0</v>
      </c>
      <c r="Y22" s="37">
        <f t="shared" si="1"/>
        <v>0</v>
      </c>
      <c r="Z22" s="37">
        <f t="shared" si="1"/>
        <v>0</v>
      </c>
      <c r="AA22" s="37">
        <f t="shared" si="1"/>
        <v>0</v>
      </c>
      <c r="AB22" s="37">
        <f t="shared" si="1"/>
        <v>0</v>
      </c>
      <c r="AC22" s="37">
        <f t="shared" si="1"/>
        <v>0</v>
      </c>
      <c r="AD22" s="37">
        <f t="shared" si="1"/>
        <v>0</v>
      </c>
    </row>
    <row r="23" spans="3:30" ht="13" thickBot="1" x14ac:dyDescent="0.3">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row>
    <row r="24" spans="3:30" x14ac:dyDescent="0.25">
      <c r="C24" s="383" t="s">
        <v>58</v>
      </c>
      <c r="D24" s="26" t="s">
        <v>59</v>
      </c>
      <c r="E24" s="26"/>
      <c r="F24" s="27"/>
      <c r="G24" s="28"/>
      <c r="H24" s="28"/>
      <c r="I24" s="28"/>
      <c r="J24" s="28"/>
      <c r="K24" s="28"/>
      <c r="L24" s="28"/>
      <c r="M24" s="28"/>
      <c r="N24" s="28"/>
      <c r="O24" s="28"/>
      <c r="P24" s="28"/>
      <c r="Q24" s="28"/>
      <c r="R24" s="28"/>
      <c r="S24" s="28"/>
      <c r="T24" s="28"/>
      <c r="U24" s="28"/>
      <c r="V24" s="28"/>
      <c r="W24" s="28"/>
      <c r="X24" s="28"/>
      <c r="Y24" s="28"/>
      <c r="Z24" s="28"/>
      <c r="AA24" s="28"/>
      <c r="AB24" s="28"/>
      <c r="AC24" s="28"/>
      <c r="AD24" s="29"/>
    </row>
    <row r="25" spans="3:30" x14ac:dyDescent="0.25">
      <c r="C25" s="384"/>
      <c r="D25" s="18" t="s">
        <v>60</v>
      </c>
      <c r="E25" s="18"/>
      <c r="F25" s="30"/>
      <c r="G25" s="31"/>
      <c r="H25" s="31"/>
      <c r="I25" s="31"/>
      <c r="J25" s="31"/>
      <c r="K25" s="31"/>
      <c r="L25" s="31"/>
      <c r="M25" s="31"/>
      <c r="N25" s="31"/>
      <c r="O25" s="31"/>
      <c r="P25" s="31"/>
      <c r="Q25" s="31"/>
      <c r="R25" s="31"/>
      <c r="S25" s="31"/>
      <c r="T25" s="31"/>
      <c r="U25" s="31"/>
      <c r="V25" s="31"/>
      <c r="W25" s="31"/>
      <c r="X25" s="31"/>
      <c r="Y25" s="31"/>
      <c r="Z25" s="31"/>
      <c r="AA25" s="31"/>
      <c r="AB25" s="31"/>
      <c r="AC25" s="31"/>
      <c r="AD25" s="32"/>
    </row>
    <row r="26" spans="3:30" x14ac:dyDescent="0.25">
      <c r="C26" s="384"/>
      <c r="D26" s="18" t="s">
        <v>61</v>
      </c>
      <c r="E26" s="18"/>
      <c r="F26" s="30"/>
      <c r="G26" s="31"/>
      <c r="H26" s="31"/>
      <c r="I26" s="31"/>
      <c r="J26" s="31"/>
      <c r="K26" s="31"/>
      <c r="L26" s="31"/>
      <c r="M26" s="31"/>
      <c r="N26" s="31"/>
      <c r="O26" s="31"/>
      <c r="P26" s="31"/>
      <c r="Q26" s="31"/>
      <c r="R26" s="31"/>
      <c r="S26" s="31"/>
      <c r="T26" s="31"/>
      <c r="U26" s="31"/>
      <c r="V26" s="31"/>
      <c r="W26" s="31"/>
      <c r="X26" s="31"/>
      <c r="Y26" s="31"/>
      <c r="Z26" s="31"/>
      <c r="AA26" s="31"/>
      <c r="AB26" s="31"/>
      <c r="AC26" s="31"/>
      <c r="AD26" s="32"/>
    </row>
    <row r="27" spans="3:30" ht="13" thickBot="1" x14ac:dyDescent="0.3">
      <c r="C27" s="384"/>
      <c r="D27" s="33" t="s">
        <v>56</v>
      </c>
      <c r="E27" s="33"/>
      <c r="F27" s="34"/>
      <c r="G27" s="35"/>
      <c r="H27" s="35"/>
      <c r="I27" s="35"/>
      <c r="J27" s="35"/>
      <c r="K27" s="35"/>
      <c r="L27" s="35"/>
      <c r="M27" s="35"/>
      <c r="N27" s="35"/>
      <c r="O27" s="35"/>
      <c r="P27" s="35"/>
      <c r="Q27" s="35"/>
      <c r="R27" s="35"/>
      <c r="S27" s="35"/>
      <c r="T27" s="35"/>
      <c r="U27" s="35"/>
      <c r="V27" s="35"/>
      <c r="W27" s="35"/>
      <c r="X27" s="35"/>
      <c r="Y27" s="35"/>
      <c r="Z27" s="35"/>
      <c r="AA27" s="35"/>
      <c r="AB27" s="35"/>
      <c r="AC27" s="35"/>
      <c r="AD27" s="36"/>
    </row>
    <row r="28" spans="3:30" ht="13" x14ac:dyDescent="0.3">
      <c r="C28" s="384"/>
      <c r="D28" s="18" t="s">
        <v>62</v>
      </c>
      <c r="E28" s="18"/>
      <c r="F28" s="37">
        <f t="shared" ref="F28:AD28" si="2">SUM(F24:F27)</f>
        <v>0</v>
      </c>
      <c r="G28" s="37">
        <f t="shared" si="2"/>
        <v>0</v>
      </c>
      <c r="H28" s="37">
        <f t="shared" si="2"/>
        <v>0</v>
      </c>
      <c r="I28" s="37">
        <f t="shared" si="2"/>
        <v>0</v>
      </c>
      <c r="J28" s="37">
        <f t="shared" si="2"/>
        <v>0</v>
      </c>
      <c r="K28" s="37">
        <f t="shared" si="2"/>
        <v>0</v>
      </c>
      <c r="L28" s="37">
        <f t="shared" si="2"/>
        <v>0</v>
      </c>
      <c r="M28" s="37">
        <f t="shared" si="2"/>
        <v>0</v>
      </c>
      <c r="N28" s="37">
        <f t="shared" si="2"/>
        <v>0</v>
      </c>
      <c r="O28" s="37">
        <f t="shared" si="2"/>
        <v>0</v>
      </c>
      <c r="P28" s="37">
        <f t="shared" si="2"/>
        <v>0</v>
      </c>
      <c r="Q28" s="37">
        <f t="shared" si="2"/>
        <v>0</v>
      </c>
      <c r="R28" s="37">
        <f t="shared" si="2"/>
        <v>0</v>
      </c>
      <c r="S28" s="37">
        <f t="shared" si="2"/>
        <v>0</v>
      </c>
      <c r="T28" s="37">
        <f t="shared" si="2"/>
        <v>0</v>
      </c>
      <c r="U28" s="37">
        <f t="shared" si="2"/>
        <v>0</v>
      </c>
      <c r="V28" s="37">
        <f t="shared" si="2"/>
        <v>0</v>
      </c>
      <c r="W28" s="37">
        <f t="shared" si="2"/>
        <v>0</v>
      </c>
      <c r="X28" s="37">
        <f t="shared" si="2"/>
        <v>0</v>
      </c>
      <c r="Y28" s="37">
        <f t="shared" si="2"/>
        <v>0</v>
      </c>
      <c r="Z28" s="37">
        <f t="shared" si="2"/>
        <v>0</v>
      </c>
      <c r="AA28" s="37">
        <f t="shared" si="2"/>
        <v>0</v>
      </c>
      <c r="AB28" s="37">
        <f t="shared" si="2"/>
        <v>0</v>
      </c>
      <c r="AC28" s="37">
        <f t="shared" si="2"/>
        <v>0</v>
      </c>
      <c r="AD28" s="37">
        <f t="shared" si="2"/>
        <v>0</v>
      </c>
    </row>
    <row r="29" spans="3:30" x14ac:dyDescent="0.25">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row>
    <row r="30" spans="3:30" ht="13" x14ac:dyDescent="0.3">
      <c r="D30" s="39" t="s">
        <v>63</v>
      </c>
      <c r="E30" s="26"/>
      <c r="F30" s="40">
        <f t="shared" ref="F30:AB30" si="3">F28+F22</f>
        <v>0</v>
      </c>
      <c r="G30" s="40">
        <f t="shared" si="3"/>
        <v>0</v>
      </c>
      <c r="H30" s="40">
        <f t="shared" si="3"/>
        <v>0</v>
      </c>
      <c r="I30" s="40">
        <f t="shared" si="3"/>
        <v>0</v>
      </c>
      <c r="J30" s="40">
        <f t="shared" si="3"/>
        <v>0</v>
      </c>
      <c r="K30" s="40">
        <f t="shared" si="3"/>
        <v>0</v>
      </c>
      <c r="L30" s="40">
        <f t="shared" si="3"/>
        <v>0</v>
      </c>
      <c r="M30" s="40">
        <f t="shared" si="3"/>
        <v>0</v>
      </c>
      <c r="N30" s="40">
        <f t="shared" si="3"/>
        <v>0</v>
      </c>
      <c r="O30" s="40">
        <f t="shared" si="3"/>
        <v>0</v>
      </c>
      <c r="P30" s="40">
        <f t="shared" si="3"/>
        <v>0</v>
      </c>
      <c r="Q30" s="40">
        <f t="shared" si="3"/>
        <v>0</v>
      </c>
      <c r="R30" s="40">
        <f t="shared" si="3"/>
        <v>0</v>
      </c>
      <c r="S30" s="40">
        <f t="shared" si="3"/>
        <v>0</v>
      </c>
      <c r="T30" s="40">
        <f t="shared" si="3"/>
        <v>0</v>
      </c>
      <c r="U30" s="40">
        <f t="shared" si="3"/>
        <v>0</v>
      </c>
      <c r="V30" s="40">
        <f t="shared" si="3"/>
        <v>0</v>
      </c>
      <c r="W30" s="40">
        <f t="shared" si="3"/>
        <v>0</v>
      </c>
      <c r="X30" s="40">
        <f t="shared" si="3"/>
        <v>0</v>
      </c>
      <c r="Y30" s="40">
        <f t="shared" si="3"/>
        <v>0</v>
      </c>
      <c r="Z30" s="40">
        <f t="shared" si="3"/>
        <v>0</v>
      </c>
      <c r="AA30" s="40">
        <f t="shared" si="3"/>
        <v>0</v>
      </c>
      <c r="AB30" s="40">
        <f t="shared" si="3"/>
        <v>0</v>
      </c>
      <c r="AC30" s="40">
        <f>AC28+AC22</f>
        <v>0</v>
      </c>
      <c r="AD30" s="40">
        <f>AD28+AD22</f>
        <v>0</v>
      </c>
    </row>
    <row r="31" spans="3:30" ht="13" x14ac:dyDescent="0.3">
      <c r="D31" s="41" t="s">
        <v>64</v>
      </c>
      <c r="E31" s="18"/>
      <c r="F31" s="42">
        <v>1</v>
      </c>
      <c r="G31" s="42">
        <f>F31*((Realzinssatz/100)+1)</f>
        <v>1.038</v>
      </c>
      <c r="H31" s="42">
        <f t="shared" ref="H31:Q31" si="4">G31*((Realzinssatz/100)+1)</f>
        <v>1.0774440000000001</v>
      </c>
      <c r="I31" s="42">
        <f t="shared" si="4"/>
        <v>1.1183868720000001</v>
      </c>
      <c r="J31" s="42">
        <f t="shared" si="4"/>
        <v>1.1608855731360002</v>
      </c>
      <c r="K31" s="42">
        <f t="shared" si="4"/>
        <v>1.2049992249151682</v>
      </c>
      <c r="L31" s="42">
        <f t="shared" si="4"/>
        <v>1.2507891954619446</v>
      </c>
      <c r="M31" s="42">
        <f t="shared" si="4"/>
        <v>1.2983191848894986</v>
      </c>
      <c r="N31" s="42">
        <f t="shared" si="4"/>
        <v>1.3476553139152996</v>
      </c>
      <c r="O31" s="42">
        <f t="shared" si="4"/>
        <v>1.398866215844081</v>
      </c>
      <c r="P31" s="42">
        <f t="shared" si="4"/>
        <v>1.4520231320461561</v>
      </c>
      <c r="Q31" s="42">
        <f t="shared" si="4"/>
        <v>1.5072000110639101</v>
      </c>
      <c r="R31" s="42">
        <f t="shared" ref="R31:AB31" si="5">Q31*((Realzinssatz/100)+1)</f>
        <v>1.5644736114843387</v>
      </c>
      <c r="S31" s="42">
        <f t="shared" si="5"/>
        <v>1.6239236087207436</v>
      </c>
      <c r="T31" s="42">
        <f t="shared" si="5"/>
        <v>1.6856327058521319</v>
      </c>
      <c r="U31" s="42">
        <f t="shared" si="5"/>
        <v>1.7496867486745129</v>
      </c>
      <c r="V31" s="42">
        <f t="shared" si="5"/>
        <v>1.8161748451241444</v>
      </c>
      <c r="W31" s="42">
        <f t="shared" si="5"/>
        <v>1.8851894892388619</v>
      </c>
      <c r="X31" s="42">
        <f t="shared" si="5"/>
        <v>1.9568266898299387</v>
      </c>
      <c r="Y31" s="42">
        <f t="shared" si="5"/>
        <v>2.0311861040434764</v>
      </c>
      <c r="Z31" s="42">
        <f t="shared" si="5"/>
        <v>2.1083711759971284</v>
      </c>
      <c r="AA31" s="42">
        <f t="shared" si="5"/>
        <v>2.1884892806850194</v>
      </c>
      <c r="AB31" s="42">
        <f t="shared" si="5"/>
        <v>2.27165187335105</v>
      </c>
      <c r="AC31" s="42">
        <f>AB31*((Realzinssatz/100)+1)</f>
        <v>2.3579746445383898</v>
      </c>
      <c r="AD31" s="42">
        <f>AC31*((Realzinssatz/100)+1)</f>
        <v>2.4475776810308485</v>
      </c>
    </row>
    <row r="32" spans="3:30" ht="13" x14ac:dyDescent="0.3">
      <c r="D32" s="43" t="s">
        <v>65</v>
      </c>
      <c r="E32" s="18"/>
      <c r="F32" s="40">
        <f t="shared" ref="F32:AD32" si="6">F30/F31</f>
        <v>0</v>
      </c>
      <c r="G32" s="40">
        <f t="shared" si="6"/>
        <v>0</v>
      </c>
      <c r="H32" s="40">
        <f t="shared" si="6"/>
        <v>0</v>
      </c>
      <c r="I32" s="40">
        <f t="shared" si="6"/>
        <v>0</v>
      </c>
      <c r="J32" s="40">
        <f t="shared" si="6"/>
        <v>0</v>
      </c>
      <c r="K32" s="40">
        <f t="shared" si="6"/>
        <v>0</v>
      </c>
      <c r="L32" s="40">
        <f t="shared" si="6"/>
        <v>0</v>
      </c>
      <c r="M32" s="40">
        <f t="shared" si="6"/>
        <v>0</v>
      </c>
      <c r="N32" s="40">
        <f t="shared" si="6"/>
        <v>0</v>
      </c>
      <c r="O32" s="40">
        <f t="shared" si="6"/>
        <v>0</v>
      </c>
      <c r="P32" s="40">
        <f t="shared" si="6"/>
        <v>0</v>
      </c>
      <c r="Q32" s="40">
        <f t="shared" si="6"/>
        <v>0</v>
      </c>
      <c r="R32" s="40">
        <f t="shared" si="6"/>
        <v>0</v>
      </c>
      <c r="S32" s="40">
        <f t="shared" si="6"/>
        <v>0</v>
      </c>
      <c r="T32" s="40">
        <f t="shared" si="6"/>
        <v>0</v>
      </c>
      <c r="U32" s="40">
        <f t="shared" si="6"/>
        <v>0</v>
      </c>
      <c r="V32" s="40">
        <f t="shared" si="6"/>
        <v>0</v>
      </c>
      <c r="W32" s="40">
        <f t="shared" si="6"/>
        <v>0</v>
      </c>
      <c r="X32" s="40">
        <f t="shared" si="6"/>
        <v>0</v>
      </c>
      <c r="Y32" s="40">
        <f t="shared" si="6"/>
        <v>0</v>
      </c>
      <c r="Z32" s="40">
        <f t="shared" si="6"/>
        <v>0</v>
      </c>
      <c r="AA32" s="40">
        <f t="shared" si="6"/>
        <v>0</v>
      </c>
      <c r="AB32" s="40">
        <f t="shared" si="6"/>
        <v>0</v>
      </c>
      <c r="AC32" s="40">
        <f t="shared" si="6"/>
        <v>0</v>
      </c>
      <c r="AD32" s="40">
        <f t="shared" si="6"/>
        <v>0</v>
      </c>
    </row>
    <row r="33" spans="3:30" ht="13" thickBot="1" x14ac:dyDescent="0.3">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row>
    <row r="34" spans="3:30" x14ac:dyDescent="0.25">
      <c r="C34" s="383" t="s">
        <v>66</v>
      </c>
      <c r="D34" s="26" t="s">
        <v>67</v>
      </c>
      <c r="E34" s="26"/>
      <c r="F34" s="27"/>
      <c r="G34" s="28"/>
      <c r="H34" s="28"/>
      <c r="I34" s="28"/>
      <c r="J34" s="28"/>
      <c r="K34" s="28"/>
      <c r="L34" s="28"/>
      <c r="M34" s="28"/>
      <c r="N34" s="28"/>
      <c r="O34" s="28"/>
      <c r="P34" s="28"/>
      <c r="Q34" s="28"/>
      <c r="R34" s="28"/>
      <c r="S34" s="28"/>
      <c r="T34" s="28"/>
      <c r="U34" s="28"/>
      <c r="V34" s="28"/>
      <c r="W34" s="28"/>
      <c r="X34" s="28"/>
      <c r="Y34" s="28"/>
      <c r="Z34" s="28"/>
      <c r="AA34" s="28"/>
      <c r="AB34" s="28"/>
      <c r="AC34" s="28"/>
      <c r="AD34" s="29"/>
    </row>
    <row r="35" spans="3:30" x14ac:dyDescent="0.25">
      <c r="C35" s="384"/>
      <c r="D35" s="18" t="s">
        <v>68</v>
      </c>
      <c r="E35" s="18"/>
      <c r="F35" s="30"/>
      <c r="G35" s="31"/>
      <c r="H35" s="31"/>
      <c r="I35" s="31"/>
      <c r="J35" s="31"/>
      <c r="K35" s="31"/>
      <c r="L35" s="31"/>
      <c r="M35" s="31"/>
      <c r="N35" s="31"/>
      <c r="O35" s="31"/>
      <c r="P35" s="31"/>
      <c r="Q35" s="31"/>
      <c r="R35" s="31"/>
      <c r="S35" s="31"/>
      <c r="T35" s="31"/>
      <c r="U35" s="31"/>
      <c r="V35" s="31"/>
      <c r="W35" s="31"/>
      <c r="X35" s="31"/>
      <c r="Y35" s="31"/>
      <c r="Z35" s="31"/>
      <c r="AA35" s="31"/>
      <c r="AB35" s="31"/>
      <c r="AC35" s="31"/>
      <c r="AD35" s="32"/>
    </row>
    <row r="36" spans="3:30" ht="13" thickBot="1" x14ac:dyDescent="0.3">
      <c r="C36" s="384"/>
      <c r="D36" s="33" t="s">
        <v>546</v>
      </c>
      <c r="E36" s="33"/>
      <c r="F36" s="34"/>
      <c r="G36" s="35"/>
      <c r="H36" s="35"/>
      <c r="I36" s="35"/>
      <c r="J36" s="35"/>
      <c r="K36" s="35"/>
      <c r="L36" s="35"/>
      <c r="M36" s="35"/>
      <c r="N36" s="35"/>
      <c r="O36" s="35"/>
      <c r="P36" s="35"/>
      <c r="Q36" s="35"/>
      <c r="R36" s="35"/>
      <c r="S36" s="35"/>
      <c r="T36" s="35"/>
      <c r="U36" s="35"/>
      <c r="V36" s="35"/>
      <c r="W36" s="35"/>
      <c r="X36" s="35"/>
      <c r="Y36" s="35"/>
      <c r="Z36" s="35"/>
      <c r="AA36" s="35"/>
      <c r="AB36" s="35"/>
      <c r="AC36" s="35"/>
      <c r="AD36" s="36"/>
    </row>
    <row r="37" spans="3:30" ht="13" x14ac:dyDescent="0.3">
      <c r="C37" s="384"/>
      <c r="D37" s="18" t="s">
        <v>69</v>
      </c>
      <c r="E37" s="18"/>
      <c r="F37" s="37">
        <f t="shared" ref="F37:Q37" si="7">SUM(F34:F36)</f>
        <v>0</v>
      </c>
      <c r="G37" s="37">
        <f t="shared" si="7"/>
        <v>0</v>
      </c>
      <c r="H37" s="37">
        <f t="shared" si="7"/>
        <v>0</v>
      </c>
      <c r="I37" s="37">
        <f t="shared" si="7"/>
        <v>0</v>
      </c>
      <c r="J37" s="37">
        <f t="shared" si="7"/>
        <v>0</v>
      </c>
      <c r="K37" s="37">
        <f t="shared" si="7"/>
        <v>0</v>
      </c>
      <c r="L37" s="37">
        <f t="shared" si="7"/>
        <v>0</v>
      </c>
      <c r="M37" s="37">
        <f t="shared" si="7"/>
        <v>0</v>
      </c>
      <c r="N37" s="37">
        <f t="shared" si="7"/>
        <v>0</v>
      </c>
      <c r="O37" s="37">
        <f t="shared" si="7"/>
        <v>0</v>
      </c>
      <c r="P37" s="37">
        <f t="shared" si="7"/>
        <v>0</v>
      </c>
      <c r="Q37" s="37">
        <f t="shared" si="7"/>
        <v>0</v>
      </c>
      <c r="R37" s="37">
        <f t="shared" ref="R37:AD37" si="8">SUM(R34:R36)</f>
        <v>0</v>
      </c>
      <c r="S37" s="37">
        <f t="shared" si="8"/>
        <v>0</v>
      </c>
      <c r="T37" s="37">
        <f t="shared" si="8"/>
        <v>0</v>
      </c>
      <c r="U37" s="37">
        <f t="shared" si="8"/>
        <v>0</v>
      </c>
      <c r="V37" s="37">
        <f t="shared" si="8"/>
        <v>0</v>
      </c>
      <c r="W37" s="37">
        <f t="shared" si="8"/>
        <v>0</v>
      </c>
      <c r="X37" s="37">
        <f t="shared" si="8"/>
        <v>0</v>
      </c>
      <c r="Y37" s="37">
        <f t="shared" si="8"/>
        <v>0</v>
      </c>
      <c r="Z37" s="37">
        <f t="shared" si="8"/>
        <v>0</v>
      </c>
      <c r="AA37" s="37">
        <f t="shared" si="8"/>
        <v>0</v>
      </c>
      <c r="AB37" s="37">
        <f t="shared" si="8"/>
        <v>0</v>
      </c>
      <c r="AC37" s="37">
        <f t="shared" si="8"/>
        <v>0</v>
      </c>
      <c r="AD37" s="37">
        <f t="shared" si="8"/>
        <v>0</v>
      </c>
    </row>
    <row r="38" spans="3:30" x14ac:dyDescent="0.25">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row>
    <row r="39" spans="3:30" ht="13" x14ac:dyDescent="0.3">
      <c r="C39" s="383" t="s">
        <v>70</v>
      </c>
      <c r="D39" s="26" t="s">
        <v>71</v>
      </c>
      <c r="E39" s="26"/>
      <c r="F39" s="40">
        <f>IF(AnlageT="x",'Anlage Tourismus'!F46,'Anlage Gewerbe'!F22)</f>
        <v>0</v>
      </c>
      <c r="G39" s="40">
        <f>IF(AnlageT="x",'Anlage Tourismus'!G46,'Anlage Gewerbe'!G22)</f>
        <v>0</v>
      </c>
      <c r="H39" s="40">
        <f>IF(AnlageT="x",'Anlage Tourismus'!H46,'Anlage Gewerbe'!H22)</f>
        <v>0</v>
      </c>
      <c r="I39" s="40">
        <f>IF(AnlageT="x",'Anlage Tourismus'!I46,'Anlage Gewerbe'!I22)</f>
        <v>0</v>
      </c>
      <c r="J39" s="40">
        <f>IF(AnlageT="x",'Anlage Tourismus'!J46,'Anlage Gewerbe'!J22)</f>
        <v>0</v>
      </c>
      <c r="K39" s="40">
        <f>IF(AnlageT="x",'Anlage Tourismus'!K46,'Anlage Gewerbe'!K22)</f>
        <v>0</v>
      </c>
      <c r="L39" s="40">
        <f>IF(AnlageT="x",'Anlage Tourismus'!L46,'Anlage Gewerbe'!L22)</f>
        <v>0</v>
      </c>
      <c r="M39" s="40">
        <f>IF(AnlageT="x",'Anlage Tourismus'!M46,'Anlage Gewerbe'!M22)</f>
        <v>0</v>
      </c>
      <c r="N39" s="40">
        <f>IF(AnlageT="x",'Anlage Tourismus'!N46,'Anlage Gewerbe'!N22)</f>
        <v>0</v>
      </c>
      <c r="O39" s="40">
        <f>IF(AnlageT="x",'Anlage Tourismus'!O46,'Anlage Gewerbe'!O22)</f>
        <v>0</v>
      </c>
      <c r="P39" s="40">
        <f>IF(AnlageT="x",'Anlage Tourismus'!P46,'Anlage Gewerbe'!P22)</f>
        <v>0</v>
      </c>
      <c r="Q39" s="40">
        <f>IF(AnlageT="x",'Anlage Tourismus'!Q46,'Anlage Gewerbe'!Q22)</f>
        <v>0</v>
      </c>
      <c r="R39" s="40">
        <f>IF(AnlageT="x",'Anlage Tourismus'!R46,'Anlage Gewerbe'!R22)</f>
        <v>0</v>
      </c>
      <c r="S39" s="40">
        <f>IF(AnlageT="x",'Anlage Tourismus'!S46,'Anlage Gewerbe'!S22)</f>
        <v>0</v>
      </c>
      <c r="T39" s="40">
        <f>IF(AnlageT="x",'Anlage Tourismus'!T46,'Anlage Gewerbe'!T22)</f>
        <v>0</v>
      </c>
      <c r="U39" s="40">
        <f>IF(AnlageT="x",'Anlage Tourismus'!U46,'Anlage Gewerbe'!U22)</f>
        <v>0</v>
      </c>
      <c r="V39" s="40">
        <f>IF(AnlageT="x",'Anlage Tourismus'!V46,'Anlage Gewerbe'!V22)</f>
        <v>0</v>
      </c>
      <c r="W39" s="40">
        <f>IF(AnlageT="x",'Anlage Tourismus'!W46,'Anlage Gewerbe'!W22)</f>
        <v>0</v>
      </c>
      <c r="X39" s="40">
        <f>IF(AnlageT="x",'Anlage Tourismus'!X46,'Anlage Gewerbe'!X22)</f>
        <v>0</v>
      </c>
      <c r="Y39" s="40">
        <f>IF(AnlageT="x",'Anlage Tourismus'!Y46,'Anlage Gewerbe'!Y22)</f>
        <v>0</v>
      </c>
      <c r="Z39" s="40">
        <f>IF(AnlageT="x",'Anlage Tourismus'!Z46,'Anlage Gewerbe'!Z22)</f>
        <v>0</v>
      </c>
      <c r="AA39" s="40">
        <f>IF(AnlageT="x",'Anlage Tourismus'!AA46,'Anlage Gewerbe'!AA22)</f>
        <v>0</v>
      </c>
      <c r="AB39" s="40">
        <f>IF(AnlageT="x",'Anlage Tourismus'!AB46,'Anlage Gewerbe'!AB22)</f>
        <v>0</v>
      </c>
      <c r="AC39" s="40">
        <f>IF(AnlageT="x",'Anlage Tourismus'!AC46,'Anlage Gewerbe'!AC22)</f>
        <v>0</v>
      </c>
      <c r="AD39" s="40">
        <f>IF(AnlageT="x",'Anlage Tourismus'!AD46,'Anlage Gewerbe'!AD22)</f>
        <v>0</v>
      </c>
    </row>
    <row r="40" spans="3:30" ht="13" x14ac:dyDescent="0.3">
      <c r="C40" s="384"/>
      <c r="D40" s="26" t="s">
        <v>72</v>
      </c>
      <c r="E40" s="18"/>
      <c r="F40" s="40">
        <f>IF(AnlageT="x",'Anlage Tourismus'!F47,'Anlage Gewerbe'!F23)</f>
        <v>0</v>
      </c>
      <c r="G40" s="40">
        <f>IF(AnlageT="x",'Anlage Tourismus'!G47,'Anlage Gewerbe'!G23)</f>
        <v>0</v>
      </c>
      <c r="H40" s="40">
        <f>IF(AnlageT="x",'Anlage Tourismus'!H47,'Anlage Gewerbe'!H23)</f>
        <v>0</v>
      </c>
      <c r="I40" s="40">
        <f>IF(AnlageT="x",'Anlage Tourismus'!I47,'Anlage Gewerbe'!I23)</f>
        <v>0</v>
      </c>
      <c r="J40" s="40">
        <f>IF(AnlageT="x",'Anlage Tourismus'!J47,'Anlage Gewerbe'!J23)</f>
        <v>0</v>
      </c>
      <c r="K40" s="40">
        <f>IF(AnlageT="x",'Anlage Tourismus'!K47,'Anlage Gewerbe'!K23)</f>
        <v>0</v>
      </c>
      <c r="L40" s="40">
        <f>IF(AnlageT="x",'Anlage Tourismus'!L47,'Anlage Gewerbe'!L23)</f>
        <v>0</v>
      </c>
      <c r="M40" s="40">
        <f>IF(AnlageT="x",'Anlage Tourismus'!M47,'Anlage Gewerbe'!M23)</f>
        <v>0</v>
      </c>
      <c r="N40" s="40">
        <f>IF(AnlageT="x",'Anlage Tourismus'!N47,'Anlage Gewerbe'!N23)</f>
        <v>0</v>
      </c>
      <c r="O40" s="40">
        <f>IF(AnlageT="x",'Anlage Tourismus'!O47,'Anlage Gewerbe'!O23)</f>
        <v>0</v>
      </c>
      <c r="P40" s="40">
        <f>IF(AnlageT="x",'Anlage Tourismus'!P47,'Anlage Gewerbe'!P23)</f>
        <v>0</v>
      </c>
      <c r="Q40" s="40">
        <f>IF(AnlageT="x",'Anlage Tourismus'!Q47,'Anlage Gewerbe'!Q23)</f>
        <v>0</v>
      </c>
      <c r="R40" s="40">
        <f>IF(AnlageT="x",'Anlage Tourismus'!R47,'Anlage Gewerbe'!R23)</f>
        <v>0</v>
      </c>
      <c r="S40" s="40">
        <f>IF(AnlageT="x",'Anlage Tourismus'!S47,'Anlage Gewerbe'!S23)</f>
        <v>0</v>
      </c>
      <c r="T40" s="40">
        <f>IF(AnlageT="x",'Anlage Tourismus'!T47,'Anlage Gewerbe'!T23)</f>
        <v>0</v>
      </c>
      <c r="U40" s="40">
        <f>IF(AnlageT="x",'Anlage Tourismus'!U47,'Anlage Gewerbe'!U23)</f>
        <v>0</v>
      </c>
      <c r="V40" s="40">
        <f>IF(AnlageT="x",'Anlage Tourismus'!V47,'Anlage Gewerbe'!V23)</f>
        <v>0</v>
      </c>
      <c r="W40" s="40">
        <f>IF(AnlageT="x",'Anlage Tourismus'!W47,'Anlage Gewerbe'!W23)</f>
        <v>0</v>
      </c>
      <c r="X40" s="40">
        <f>IF(AnlageT="x",'Anlage Tourismus'!X47,'Anlage Gewerbe'!X23)</f>
        <v>0</v>
      </c>
      <c r="Y40" s="40">
        <f>IF(AnlageT="x",'Anlage Tourismus'!Y47,'Anlage Gewerbe'!Y23)</f>
        <v>0</v>
      </c>
      <c r="Z40" s="40">
        <f>IF(AnlageT="x",'Anlage Tourismus'!Z47,'Anlage Gewerbe'!Z23)</f>
        <v>0</v>
      </c>
      <c r="AA40" s="40">
        <f>IF(AnlageT="x",'Anlage Tourismus'!AA47,'Anlage Gewerbe'!AA23)</f>
        <v>0</v>
      </c>
      <c r="AB40" s="40">
        <f>IF(AnlageT="x",'Anlage Tourismus'!AB47,'Anlage Gewerbe'!AB23)</f>
        <v>0</v>
      </c>
      <c r="AC40" s="40">
        <f>IF(AnlageT="x",'Anlage Tourismus'!AC47,'Anlage Gewerbe'!AC23)</f>
        <v>0</v>
      </c>
      <c r="AD40" s="40">
        <f>IF(AnlageT="x",'Anlage Tourismus'!AD47,'Anlage Gewerbe'!AD23)</f>
        <v>0</v>
      </c>
    </row>
    <row r="41" spans="3:30" ht="13.5" thickBot="1" x14ac:dyDescent="0.35">
      <c r="C41" s="384"/>
      <c r="D41" s="18" t="s">
        <v>73</v>
      </c>
      <c r="E41" s="18"/>
      <c r="F41" s="44">
        <f t="shared" ref="F41:Q41" si="9">SUM(F42:F44)</f>
        <v>0</v>
      </c>
      <c r="G41" s="44">
        <f t="shared" si="9"/>
        <v>0</v>
      </c>
      <c r="H41" s="44">
        <f t="shared" si="9"/>
        <v>0</v>
      </c>
      <c r="I41" s="44">
        <f t="shared" si="9"/>
        <v>0</v>
      </c>
      <c r="J41" s="44">
        <f t="shared" si="9"/>
        <v>0</v>
      </c>
      <c r="K41" s="44">
        <f t="shared" si="9"/>
        <v>0</v>
      </c>
      <c r="L41" s="44">
        <f t="shared" si="9"/>
        <v>0</v>
      </c>
      <c r="M41" s="44">
        <f t="shared" si="9"/>
        <v>0</v>
      </c>
      <c r="N41" s="44">
        <f t="shared" si="9"/>
        <v>0</v>
      </c>
      <c r="O41" s="44">
        <f t="shared" si="9"/>
        <v>0</v>
      </c>
      <c r="P41" s="44">
        <f t="shared" si="9"/>
        <v>0</v>
      </c>
      <c r="Q41" s="44">
        <f t="shared" si="9"/>
        <v>0</v>
      </c>
      <c r="R41" s="44">
        <f t="shared" ref="R41:AB41" si="10">SUM(R42:R44)</f>
        <v>0</v>
      </c>
      <c r="S41" s="44">
        <f t="shared" si="10"/>
        <v>0</v>
      </c>
      <c r="T41" s="44">
        <f t="shared" si="10"/>
        <v>0</v>
      </c>
      <c r="U41" s="44">
        <f t="shared" si="10"/>
        <v>0</v>
      </c>
      <c r="V41" s="44">
        <f t="shared" si="10"/>
        <v>0</v>
      </c>
      <c r="W41" s="44">
        <f t="shared" si="10"/>
        <v>0</v>
      </c>
      <c r="X41" s="44">
        <f t="shared" si="10"/>
        <v>0</v>
      </c>
      <c r="Y41" s="44">
        <f t="shared" si="10"/>
        <v>0</v>
      </c>
      <c r="Z41" s="44">
        <f t="shared" si="10"/>
        <v>0</v>
      </c>
      <c r="AA41" s="44">
        <f t="shared" si="10"/>
        <v>0</v>
      </c>
      <c r="AB41" s="44">
        <f t="shared" si="10"/>
        <v>0</v>
      </c>
      <c r="AC41" s="44">
        <f>SUM(AC42:AC44)</f>
        <v>0</v>
      </c>
      <c r="AD41" s="44">
        <f>SUM(AD42:AD44)</f>
        <v>0</v>
      </c>
    </row>
    <row r="42" spans="3:30" x14ac:dyDescent="0.25">
      <c r="C42" s="384"/>
      <c r="D42" s="18"/>
      <c r="E42" s="18" t="s">
        <v>74</v>
      </c>
      <c r="F42" s="27"/>
      <c r="G42" s="28"/>
      <c r="H42" s="28"/>
      <c r="I42" s="28"/>
      <c r="J42" s="28"/>
      <c r="K42" s="28"/>
      <c r="L42" s="28"/>
      <c r="M42" s="28"/>
      <c r="N42" s="28"/>
      <c r="O42" s="28"/>
      <c r="P42" s="28"/>
      <c r="Q42" s="28"/>
      <c r="R42" s="28"/>
      <c r="S42" s="28"/>
      <c r="T42" s="28"/>
      <c r="U42" s="28"/>
      <c r="V42" s="28"/>
      <c r="W42" s="28"/>
      <c r="X42" s="28"/>
      <c r="Y42" s="28"/>
      <c r="Z42" s="28"/>
      <c r="AA42" s="28"/>
      <c r="AB42" s="28"/>
      <c r="AC42" s="28"/>
      <c r="AD42" s="29"/>
    </row>
    <row r="43" spans="3:30" x14ac:dyDescent="0.25">
      <c r="C43" s="384"/>
      <c r="D43" s="18"/>
      <c r="E43" s="18" t="s">
        <v>75</v>
      </c>
      <c r="F43" s="30"/>
      <c r="G43" s="31"/>
      <c r="H43" s="31"/>
      <c r="I43" s="31"/>
      <c r="J43" s="31"/>
      <c r="K43" s="31"/>
      <c r="L43" s="31"/>
      <c r="M43" s="31"/>
      <c r="N43" s="31"/>
      <c r="O43" s="31"/>
      <c r="P43" s="31"/>
      <c r="Q43" s="31"/>
      <c r="R43" s="31"/>
      <c r="S43" s="31"/>
      <c r="T43" s="31"/>
      <c r="U43" s="31"/>
      <c r="V43" s="31"/>
      <c r="W43" s="31"/>
      <c r="X43" s="31"/>
      <c r="Y43" s="31"/>
      <c r="Z43" s="31"/>
      <c r="AA43" s="31"/>
      <c r="AB43" s="31"/>
      <c r="AC43" s="31"/>
      <c r="AD43" s="32"/>
    </row>
    <row r="44" spans="3:30" ht="13" thickBot="1" x14ac:dyDescent="0.3">
      <c r="C44" s="384"/>
      <c r="D44" s="33"/>
      <c r="E44" s="33" t="s">
        <v>76</v>
      </c>
      <c r="F44" s="34"/>
      <c r="G44" s="35"/>
      <c r="H44" s="35"/>
      <c r="I44" s="35"/>
      <c r="J44" s="35"/>
      <c r="K44" s="35"/>
      <c r="L44" s="35"/>
      <c r="M44" s="35"/>
      <c r="N44" s="35"/>
      <c r="O44" s="35"/>
      <c r="P44" s="35"/>
      <c r="Q44" s="35"/>
      <c r="R44" s="35"/>
      <c r="S44" s="35"/>
      <c r="T44" s="35"/>
      <c r="U44" s="35"/>
      <c r="V44" s="35"/>
      <c r="W44" s="35"/>
      <c r="X44" s="35"/>
      <c r="Y44" s="35"/>
      <c r="Z44" s="35"/>
      <c r="AA44" s="35"/>
      <c r="AB44" s="35"/>
      <c r="AC44" s="35"/>
      <c r="AD44" s="36"/>
    </row>
    <row r="45" spans="3:30" ht="13" x14ac:dyDescent="0.3">
      <c r="C45" s="384"/>
      <c r="D45" s="18" t="s">
        <v>77</v>
      </c>
      <c r="E45" s="18"/>
      <c r="F45" s="37">
        <f t="shared" ref="F45:AB45" si="11">F41+F39</f>
        <v>0</v>
      </c>
      <c r="G45" s="37">
        <f t="shared" si="11"/>
        <v>0</v>
      </c>
      <c r="H45" s="37">
        <f t="shared" si="11"/>
        <v>0</v>
      </c>
      <c r="I45" s="37">
        <f t="shared" si="11"/>
        <v>0</v>
      </c>
      <c r="J45" s="37">
        <f t="shared" si="11"/>
        <v>0</v>
      </c>
      <c r="K45" s="37">
        <f t="shared" si="11"/>
        <v>0</v>
      </c>
      <c r="L45" s="37">
        <f t="shared" si="11"/>
        <v>0</v>
      </c>
      <c r="M45" s="37">
        <f t="shared" si="11"/>
        <v>0</v>
      </c>
      <c r="N45" s="37">
        <f t="shared" si="11"/>
        <v>0</v>
      </c>
      <c r="O45" s="37">
        <f t="shared" si="11"/>
        <v>0</v>
      </c>
      <c r="P45" s="37">
        <f t="shared" si="11"/>
        <v>0</v>
      </c>
      <c r="Q45" s="37">
        <f t="shared" si="11"/>
        <v>0</v>
      </c>
      <c r="R45" s="37">
        <f t="shared" si="11"/>
        <v>0</v>
      </c>
      <c r="S45" s="37">
        <f t="shared" si="11"/>
        <v>0</v>
      </c>
      <c r="T45" s="37">
        <f t="shared" si="11"/>
        <v>0</v>
      </c>
      <c r="U45" s="37">
        <f t="shared" si="11"/>
        <v>0</v>
      </c>
      <c r="V45" s="37">
        <f t="shared" si="11"/>
        <v>0</v>
      </c>
      <c r="W45" s="37">
        <f t="shared" si="11"/>
        <v>0</v>
      </c>
      <c r="X45" s="37">
        <f t="shared" si="11"/>
        <v>0</v>
      </c>
      <c r="Y45" s="37">
        <f t="shared" si="11"/>
        <v>0</v>
      </c>
      <c r="Z45" s="37">
        <f t="shared" si="11"/>
        <v>0</v>
      </c>
      <c r="AA45" s="37">
        <f t="shared" si="11"/>
        <v>0</v>
      </c>
      <c r="AB45" s="37">
        <f t="shared" si="11"/>
        <v>0</v>
      </c>
      <c r="AC45" s="37">
        <f>AC41+AC39</f>
        <v>0</v>
      </c>
      <c r="AD45" s="37">
        <f>AD41+AD39</f>
        <v>0</v>
      </c>
    </row>
    <row r="46" spans="3:30" ht="13" x14ac:dyDescent="0.3">
      <c r="C46" s="45"/>
      <c r="D46" s="18" t="s">
        <v>78</v>
      </c>
      <c r="E46" s="18"/>
      <c r="F46" s="37">
        <f>F41+F40</f>
        <v>0</v>
      </c>
      <c r="G46" s="37">
        <f t="shared" ref="G46:AD46" si="12">G41+G40</f>
        <v>0</v>
      </c>
      <c r="H46" s="37">
        <f t="shared" si="12"/>
        <v>0</v>
      </c>
      <c r="I46" s="37">
        <f t="shared" si="12"/>
        <v>0</v>
      </c>
      <c r="J46" s="37">
        <f t="shared" si="12"/>
        <v>0</v>
      </c>
      <c r="K46" s="37">
        <f t="shared" si="12"/>
        <v>0</v>
      </c>
      <c r="L46" s="37">
        <f t="shared" si="12"/>
        <v>0</v>
      </c>
      <c r="M46" s="37">
        <f t="shared" si="12"/>
        <v>0</v>
      </c>
      <c r="N46" s="37">
        <f t="shared" si="12"/>
        <v>0</v>
      </c>
      <c r="O46" s="37">
        <f t="shared" si="12"/>
        <v>0</v>
      </c>
      <c r="P46" s="37">
        <f t="shared" si="12"/>
        <v>0</v>
      </c>
      <c r="Q46" s="37">
        <f t="shared" si="12"/>
        <v>0</v>
      </c>
      <c r="R46" s="37">
        <f t="shared" si="12"/>
        <v>0</v>
      </c>
      <c r="S46" s="37">
        <f t="shared" si="12"/>
        <v>0</v>
      </c>
      <c r="T46" s="37">
        <f t="shared" si="12"/>
        <v>0</v>
      </c>
      <c r="U46" s="37">
        <f t="shared" si="12"/>
        <v>0</v>
      </c>
      <c r="V46" s="37">
        <f t="shared" si="12"/>
        <v>0</v>
      </c>
      <c r="W46" s="37">
        <f t="shared" si="12"/>
        <v>0</v>
      </c>
      <c r="X46" s="37">
        <f t="shared" si="12"/>
        <v>0</v>
      </c>
      <c r="Y46" s="37">
        <f t="shared" si="12"/>
        <v>0</v>
      </c>
      <c r="Z46" s="37">
        <f t="shared" si="12"/>
        <v>0</v>
      </c>
      <c r="AA46" s="37">
        <f t="shared" si="12"/>
        <v>0</v>
      </c>
      <c r="AB46" s="37">
        <f t="shared" si="12"/>
        <v>0</v>
      </c>
      <c r="AC46" s="37">
        <f t="shared" si="12"/>
        <v>0</v>
      </c>
      <c r="AD46" s="37">
        <f t="shared" si="12"/>
        <v>0</v>
      </c>
    </row>
    <row r="47" spans="3:30" x14ac:dyDescent="0.25">
      <c r="C47" s="383" t="s">
        <v>79</v>
      </c>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row>
    <row r="48" spans="3:30" ht="13" x14ac:dyDescent="0.3">
      <c r="C48" s="384"/>
      <c r="D48" s="39" t="s">
        <v>80</v>
      </c>
      <c r="E48" s="26"/>
      <c r="F48" s="40">
        <f t="shared" ref="F48:AB48" si="13">F45+F37</f>
        <v>0</v>
      </c>
      <c r="G48" s="40">
        <f t="shared" si="13"/>
        <v>0</v>
      </c>
      <c r="H48" s="40">
        <f t="shared" si="13"/>
        <v>0</v>
      </c>
      <c r="I48" s="40">
        <f t="shared" si="13"/>
        <v>0</v>
      </c>
      <c r="J48" s="40">
        <f t="shared" si="13"/>
        <v>0</v>
      </c>
      <c r="K48" s="40">
        <f t="shared" si="13"/>
        <v>0</v>
      </c>
      <c r="L48" s="40">
        <f t="shared" si="13"/>
        <v>0</v>
      </c>
      <c r="M48" s="40">
        <f t="shared" si="13"/>
        <v>0</v>
      </c>
      <c r="N48" s="40">
        <f t="shared" si="13"/>
        <v>0</v>
      </c>
      <c r="O48" s="40">
        <f t="shared" si="13"/>
        <v>0</v>
      </c>
      <c r="P48" s="40">
        <f t="shared" si="13"/>
        <v>0</v>
      </c>
      <c r="Q48" s="40">
        <f t="shared" si="13"/>
        <v>0</v>
      </c>
      <c r="R48" s="40">
        <f t="shared" si="13"/>
        <v>0</v>
      </c>
      <c r="S48" s="40">
        <f t="shared" si="13"/>
        <v>0</v>
      </c>
      <c r="T48" s="40">
        <f t="shared" si="13"/>
        <v>0</v>
      </c>
      <c r="U48" s="40">
        <f t="shared" si="13"/>
        <v>0</v>
      </c>
      <c r="V48" s="40">
        <f t="shared" si="13"/>
        <v>0</v>
      </c>
      <c r="W48" s="40">
        <f t="shared" si="13"/>
        <v>0</v>
      </c>
      <c r="X48" s="40">
        <f t="shared" si="13"/>
        <v>0</v>
      </c>
      <c r="Y48" s="40">
        <f t="shared" si="13"/>
        <v>0</v>
      </c>
      <c r="Z48" s="40">
        <f t="shared" si="13"/>
        <v>0</v>
      </c>
      <c r="AA48" s="40">
        <f t="shared" si="13"/>
        <v>0</v>
      </c>
      <c r="AB48" s="40">
        <f t="shared" si="13"/>
        <v>0</v>
      </c>
      <c r="AC48" s="40">
        <f>AC45+AC37</f>
        <v>0</v>
      </c>
      <c r="AD48" s="40">
        <f>AD45+AD37</f>
        <v>0</v>
      </c>
    </row>
    <row r="49" spans="3:30" ht="13" x14ac:dyDescent="0.3">
      <c r="C49" s="384"/>
      <c r="D49" s="41" t="s">
        <v>64</v>
      </c>
      <c r="E49" s="18"/>
      <c r="F49" s="42">
        <v>1</v>
      </c>
      <c r="G49" s="42">
        <f t="shared" ref="G49:Q49" si="14">F49*((Realzinssatz/100)+1)</f>
        <v>1.038</v>
      </c>
      <c r="H49" s="42">
        <f t="shared" si="14"/>
        <v>1.0774440000000001</v>
      </c>
      <c r="I49" s="42">
        <f t="shared" si="14"/>
        <v>1.1183868720000001</v>
      </c>
      <c r="J49" s="42">
        <f t="shared" si="14"/>
        <v>1.1608855731360002</v>
      </c>
      <c r="K49" s="42">
        <f t="shared" si="14"/>
        <v>1.2049992249151682</v>
      </c>
      <c r="L49" s="42">
        <f t="shared" si="14"/>
        <v>1.2507891954619446</v>
      </c>
      <c r="M49" s="42">
        <f t="shared" si="14"/>
        <v>1.2983191848894986</v>
      </c>
      <c r="N49" s="42">
        <f t="shared" si="14"/>
        <v>1.3476553139152996</v>
      </c>
      <c r="O49" s="42">
        <f t="shared" si="14"/>
        <v>1.398866215844081</v>
      </c>
      <c r="P49" s="42">
        <f t="shared" si="14"/>
        <v>1.4520231320461561</v>
      </c>
      <c r="Q49" s="42">
        <f t="shared" si="14"/>
        <v>1.5072000110639101</v>
      </c>
      <c r="R49" s="42">
        <f t="shared" ref="R49:AB49" si="15">Q49*((Realzinssatz/100)+1)</f>
        <v>1.5644736114843387</v>
      </c>
      <c r="S49" s="42">
        <f t="shared" si="15"/>
        <v>1.6239236087207436</v>
      </c>
      <c r="T49" s="42">
        <f t="shared" si="15"/>
        <v>1.6856327058521319</v>
      </c>
      <c r="U49" s="42">
        <f t="shared" si="15"/>
        <v>1.7496867486745129</v>
      </c>
      <c r="V49" s="42">
        <f t="shared" si="15"/>
        <v>1.8161748451241444</v>
      </c>
      <c r="W49" s="42">
        <f t="shared" si="15"/>
        <v>1.8851894892388619</v>
      </c>
      <c r="X49" s="42">
        <f t="shared" si="15"/>
        <v>1.9568266898299387</v>
      </c>
      <c r="Y49" s="42">
        <f t="shared" si="15"/>
        <v>2.0311861040434764</v>
      </c>
      <c r="Z49" s="42">
        <f t="shared" si="15"/>
        <v>2.1083711759971284</v>
      </c>
      <c r="AA49" s="42">
        <f t="shared" si="15"/>
        <v>2.1884892806850194</v>
      </c>
      <c r="AB49" s="42">
        <f t="shared" si="15"/>
        <v>2.27165187335105</v>
      </c>
      <c r="AC49" s="42">
        <f>AB49*((Realzinssatz/100)+1)</f>
        <v>2.3579746445383898</v>
      </c>
      <c r="AD49" s="42">
        <f>AC49*((Realzinssatz/100)+1)</f>
        <v>2.4475776810308485</v>
      </c>
    </row>
    <row r="50" spans="3:30" ht="13" x14ac:dyDescent="0.3">
      <c r="C50" s="384"/>
      <c r="D50" s="43" t="s">
        <v>81</v>
      </c>
      <c r="E50" s="18"/>
      <c r="F50" s="40">
        <f t="shared" ref="F50:AD50" si="16">F48/F49</f>
        <v>0</v>
      </c>
      <c r="G50" s="40">
        <f t="shared" si="16"/>
        <v>0</v>
      </c>
      <c r="H50" s="40">
        <f t="shared" si="16"/>
        <v>0</v>
      </c>
      <c r="I50" s="40">
        <f t="shared" si="16"/>
        <v>0</v>
      </c>
      <c r="J50" s="40">
        <f t="shared" si="16"/>
        <v>0</v>
      </c>
      <c r="K50" s="40">
        <f t="shared" si="16"/>
        <v>0</v>
      </c>
      <c r="L50" s="40">
        <f t="shared" si="16"/>
        <v>0</v>
      </c>
      <c r="M50" s="40">
        <f t="shared" si="16"/>
        <v>0</v>
      </c>
      <c r="N50" s="40">
        <f t="shared" si="16"/>
        <v>0</v>
      </c>
      <c r="O50" s="40">
        <f t="shared" si="16"/>
        <v>0</v>
      </c>
      <c r="P50" s="40">
        <f t="shared" si="16"/>
        <v>0</v>
      </c>
      <c r="Q50" s="40">
        <f t="shared" si="16"/>
        <v>0</v>
      </c>
      <c r="R50" s="40">
        <f t="shared" si="16"/>
        <v>0</v>
      </c>
      <c r="S50" s="40">
        <f t="shared" si="16"/>
        <v>0</v>
      </c>
      <c r="T50" s="40">
        <f t="shared" si="16"/>
        <v>0</v>
      </c>
      <c r="U50" s="40">
        <f t="shared" si="16"/>
        <v>0</v>
      </c>
      <c r="V50" s="40">
        <f t="shared" si="16"/>
        <v>0</v>
      </c>
      <c r="W50" s="40">
        <f t="shared" si="16"/>
        <v>0</v>
      </c>
      <c r="X50" s="40">
        <f t="shared" si="16"/>
        <v>0</v>
      </c>
      <c r="Y50" s="40">
        <f t="shared" si="16"/>
        <v>0</v>
      </c>
      <c r="Z50" s="40">
        <f t="shared" si="16"/>
        <v>0</v>
      </c>
      <c r="AA50" s="40">
        <f t="shared" si="16"/>
        <v>0</v>
      </c>
      <c r="AB50" s="40">
        <f t="shared" si="16"/>
        <v>0</v>
      </c>
      <c r="AC50" s="40">
        <f t="shared" si="16"/>
        <v>0</v>
      </c>
      <c r="AD50" s="40">
        <f t="shared" si="16"/>
        <v>0</v>
      </c>
    </row>
    <row r="51" spans="3:30" x14ac:dyDescent="0.25">
      <c r="C51" s="384"/>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row>
    <row r="52" spans="3:30" ht="13" x14ac:dyDescent="0.3">
      <c r="C52" s="384"/>
      <c r="D52" s="39" t="s">
        <v>82</v>
      </c>
      <c r="E52" s="26"/>
      <c r="F52" s="40">
        <f t="shared" ref="F52:AB52" si="17">F50-F32</f>
        <v>0</v>
      </c>
      <c r="G52" s="40">
        <f t="shared" si="17"/>
        <v>0</v>
      </c>
      <c r="H52" s="40">
        <f t="shared" si="17"/>
        <v>0</v>
      </c>
      <c r="I52" s="40">
        <f t="shared" si="17"/>
        <v>0</v>
      </c>
      <c r="J52" s="40">
        <f t="shared" si="17"/>
        <v>0</v>
      </c>
      <c r="K52" s="40">
        <f t="shared" si="17"/>
        <v>0</v>
      </c>
      <c r="L52" s="40">
        <f t="shared" si="17"/>
        <v>0</v>
      </c>
      <c r="M52" s="40">
        <f t="shared" si="17"/>
        <v>0</v>
      </c>
      <c r="N52" s="40">
        <f t="shared" si="17"/>
        <v>0</v>
      </c>
      <c r="O52" s="40">
        <f t="shared" si="17"/>
        <v>0</v>
      </c>
      <c r="P52" s="40">
        <f t="shared" si="17"/>
        <v>0</v>
      </c>
      <c r="Q52" s="40">
        <f t="shared" si="17"/>
        <v>0</v>
      </c>
      <c r="R52" s="40">
        <f t="shared" si="17"/>
        <v>0</v>
      </c>
      <c r="S52" s="40">
        <f t="shared" si="17"/>
        <v>0</v>
      </c>
      <c r="T52" s="40">
        <f t="shared" si="17"/>
        <v>0</v>
      </c>
      <c r="U52" s="40">
        <f t="shared" si="17"/>
        <v>0</v>
      </c>
      <c r="V52" s="40">
        <f t="shared" si="17"/>
        <v>0</v>
      </c>
      <c r="W52" s="40">
        <f t="shared" si="17"/>
        <v>0</v>
      </c>
      <c r="X52" s="40">
        <f t="shared" si="17"/>
        <v>0</v>
      </c>
      <c r="Y52" s="40">
        <f t="shared" si="17"/>
        <v>0</v>
      </c>
      <c r="Z52" s="40">
        <f t="shared" si="17"/>
        <v>0</v>
      </c>
      <c r="AA52" s="40">
        <f t="shared" si="17"/>
        <v>0</v>
      </c>
      <c r="AB52" s="40">
        <f t="shared" si="17"/>
        <v>0</v>
      </c>
      <c r="AC52" s="40">
        <f>AC50-AC32</f>
        <v>0</v>
      </c>
      <c r="AD52" s="40">
        <f>AD50-AD32</f>
        <v>0</v>
      </c>
    </row>
    <row r="53" spans="3:30" ht="13" x14ac:dyDescent="0.3">
      <c r="C53" s="384"/>
      <c r="D53" s="46" t="s">
        <v>83</v>
      </c>
      <c r="E53" s="47"/>
      <c r="F53" s="40">
        <f>F52</f>
        <v>0</v>
      </c>
      <c r="G53" s="40">
        <f t="shared" ref="G53:AD53" si="18">F53+G52</f>
        <v>0</v>
      </c>
      <c r="H53" s="40">
        <f t="shared" si="18"/>
        <v>0</v>
      </c>
      <c r="I53" s="40">
        <f t="shared" si="18"/>
        <v>0</v>
      </c>
      <c r="J53" s="40">
        <f t="shared" si="18"/>
        <v>0</v>
      </c>
      <c r="K53" s="40">
        <f t="shared" si="18"/>
        <v>0</v>
      </c>
      <c r="L53" s="40">
        <f t="shared" si="18"/>
        <v>0</v>
      </c>
      <c r="M53" s="40">
        <f t="shared" si="18"/>
        <v>0</v>
      </c>
      <c r="N53" s="40">
        <f t="shared" si="18"/>
        <v>0</v>
      </c>
      <c r="O53" s="40">
        <f t="shared" si="18"/>
        <v>0</v>
      </c>
      <c r="P53" s="40">
        <f t="shared" si="18"/>
        <v>0</v>
      </c>
      <c r="Q53" s="40">
        <f t="shared" si="18"/>
        <v>0</v>
      </c>
      <c r="R53" s="40">
        <f t="shared" si="18"/>
        <v>0</v>
      </c>
      <c r="S53" s="40">
        <f t="shared" si="18"/>
        <v>0</v>
      </c>
      <c r="T53" s="40">
        <f t="shared" si="18"/>
        <v>0</v>
      </c>
      <c r="U53" s="40">
        <f t="shared" si="18"/>
        <v>0</v>
      </c>
      <c r="V53" s="40">
        <f t="shared" si="18"/>
        <v>0</v>
      </c>
      <c r="W53" s="40">
        <f t="shared" si="18"/>
        <v>0</v>
      </c>
      <c r="X53" s="40">
        <f t="shared" si="18"/>
        <v>0</v>
      </c>
      <c r="Y53" s="40">
        <f t="shared" si="18"/>
        <v>0</v>
      </c>
      <c r="Z53" s="40">
        <f t="shared" si="18"/>
        <v>0</v>
      </c>
      <c r="AA53" s="40">
        <f t="shared" si="18"/>
        <v>0</v>
      </c>
      <c r="AB53" s="40">
        <f t="shared" si="18"/>
        <v>0</v>
      </c>
      <c r="AC53" s="40">
        <f t="shared" si="18"/>
        <v>0</v>
      </c>
      <c r="AD53" s="40">
        <f t="shared" si="18"/>
        <v>0</v>
      </c>
    </row>
    <row r="54" spans="3:30" x14ac:dyDescent="0.25">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row>
    <row r="55" spans="3:30" ht="12.75" customHeight="1" x14ac:dyDescent="0.3">
      <c r="C55" s="383" t="s">
        <v>84</v>
      </c>
      <c r="D55" s="39" t="s">
        <v>80</v>
      </c>
      <c r="E55" s="26"/>
      <c r="F55" s="40">
        <f>F37+F46</f>
        <v>0</v>
      </c>
      <c r="G55" s="40">
        <f t="shared" ref="G55:AD55" si="19">G37+G46</f>
        <v>0</v>
      </c>
      <c r="H55" s="40">
        <f t="shared" si="19"/>
        <v>0</v>
      </c>
      <c r="I55" s="40">
        <f t="shared" si="19"/>
        <v>0</v>
      </c>
      <c r="J55" s="40">
        <f t="shared" si="19"/>
        <v>0</v>
      </c>
      <c r="K55" s="40">
        <f t="shared" si="19"/>
        <v>0</v>
      </c>
      <c r="L55" s="40">
        <f t="shared" si="19"/>
        <v>0</v>
      </c>
      <c r="M55" s="40">
        <f t="shared" si="19"/>
        <v>0</v>
      </c>
      <c r="N55" s="40">
        <f t="shared" si="19"/>
        <v>0</v>
      </c>
      <c r="O55" s="40">
        <f t="shared" si="19"/>
        <v>0</v>
      </c>
      <c r="P55" s="40">
        <f t="shared" si="19"/>
        <v>0</v>
      </c>
      <c r="Q55" s="40">
        <f t="shared" si="19"/>
        <v>0</v>
      </c>
      <c r="R55" s="40">
        <f t="shared" si="19"/>
        <v>0</v>
      </c>
      <c r="S55" s="40">
        <f t="shared" si="19"/>
        <v>0</v>
      </c>
      <c r="T55" s="40">
        <f t="shared" si="19"/>
        <v>0</v>
      </c>
      <c r="U55" s="40">
        <f t="shared" si="19"/>
        <v>0</v>
      </c>
      <c r="V55" s="40">
        <f t="shared" si="19"/>
        <v>0</v>
      </c>
      <c r="W55" s="40">
        <f t="shared" si="19"/>
        <v>0</v>
      </c>
      <c r="X55" s="40">
        <f t="shared" si="19"/>
        <v>0</v>
      </c>
      <c r="Y55" s="40">
        <f t="shared" si="19"/>
        <v>0</v>
      </c>
      <c r="Z55" s="40">
        <f t="shared" si="19"/>
        <v>0</v>
      </c>
      <c r="AA55" s="40">
        <f t="shared" si="19"/>
        <v>0</v>
      </c>
      <c r="AB55" s="40">
        <f t="shared" si="19"/>
        <v>0</v>
      </c>
      <c r="AC55" s="40">
        <f t="shared" si="19"/>
        <v>0</v>
      </c>
      <c r="AD55" s="40">
        <f t="shared" si="19"/>
        <v>0</v>
      </c>
    </row>
    <row r="56" spans="3:30" ht="13" x14ac:dyDescent="0.3">
      <c r="C56" s="384"/>
      <c r="D56" s="41" t="s">
        <v>64</v>
      </c>
      <c r="E56" s="18"/>
      <c r="F56" s="42">
        <v>1</v>
      </c>
      <c r="G56" s="42">
        <f t="shared" ref="G56:AB56" si="20">F56*((Realzinssatz/100)+1)</f>
        <v>1.038</v>
      </c>
      <c r="H56" s="42">
        <f t="shared" si="20"/>
        <v>1.0774440000000001</v>
      </c>
      <c r="I56" s="42">
        <f t="shared" si="20"/>
        <v>1.1183868720000001</v>
      </c>
      <c r="J56" s="42">
        <f t="shared" si="20"/>
        <v>1.1608855731360002</v>
      </c>
      <c r="K56" s="42">
        <f t="shared" si="20"/>
        <v>1.2049992249151682</v>
      </c>
      <c r="L56" s="42">
        <f t="shared" si="20"/>
        <v>1.2507891954619446</v>
      </c>
      <c r="M56" s="42">
        <f t="shared" si="20"/>
        <v>1.2983191848894986</v>
      </c>
      <c r="N56" s="42">
        <f t="shared" si="20"/>
        <v>1.3476553139152996</v>
      </c>
      <c r="O56" s="42">
        <f t="shared" si="20"/>
        <v>1.398866215844081</v>
      </c>
      <c r="P56" s="42">
        <f t="shared" si="20"/>
        <v>1.4520231320461561</v>
      </c>
      <c r="Q56" s="42">
        <f t="shared" si="20"/>
        <v>1.5072000110639101</v>
      </c>
      <c r="R56" s="42">
        <f t="shared" si="20"/>
        <v>1.5644736114843387</v>
      </c>
      <c r="S56" s="42">
        <f t="shared" si="20"/>
        <v>1.6239236087207436</v>
      </c>
      <c r="T56" s="42">
        <f t="shared" si="20"/>
        <v>1.6856327058521319</v>
      </c>
      <c r="U56" s="42">
        <f t="shared" si="20"/>
        <v>1.7496867486745129</v>
      </c>
      <c r="V56" s="42">
        <f t="shared" si="20"/>
        <v>1.8161748451241444</v>
      </c>
      <c r="W56" s="42">
        <f t="shared" si="20"/>
        <v>1.8851894892388619</v>
      </c>
      <c r="X56" s="42">
        <f t="shared" si="20"/>
        <v>1.9568266898299387</v>
      </c>
      <c r="Y56" s="42">
        <f t="shared" si="20"/>
        <v>2.0311861040434764</v>
      </c>
      <c r="Z56" s="42">
        <f t="shared" si="20"/>
        <v>2.1083711759971284</v>
      </c>
      <c r="AA56" s="42">
        <f t="shared" si="20"/>
        <v>2.1884892806850194</v>
      </c>
      <c r="AB56" s="42">
        <f t="shared" si="20"/>
        <v>2.27165187335105</v>
      </c>
      <c r="AC56" s="42">
        <f>AB56*((Realzinssatz/100)+1)</f>
        <v>2.3579746445383898</v>
      </c>
      <c r="AD56" s="42">
        <f>AC56*((Realzinssatz/100)+1)</f>
        <v>2.4475776810308485</v>
      </c>
    </row>
    <row r="57" spans="3:30" ht="13" x14ac:dyDescent="0.3">
      <c r="C57" s="384"/>
      <c r="D57" s="43" t="s">
        <v>81</v>
      </c>
      <c r="E57" s="18"/>
      <c r="F57" s="40">
        <f t="shared" ref="F57:AD57" si="21">F55/F56</f>
        <v>0</v>
      </c>
      <c r="G57" s="40">
        <f t="shared" si="21"/>
        <v>0</v>
      </c>
      <c r="H57" s="40">
        <f t="shared" si="21"/>
        <v>0</v>
      </c>
      <c r="I57" s="40">
        <f t="shared" si="21"/>
        <v>0</v>
      </c>
      <c r="J57" s="40">
        <f t="shared" si="21"/>
        <v>0</v>
      </c>
      <c r="K57" s="40">
        <f t="shared" si="21"/>
        <v>0</v>
      </c>
      <c r="L57" s="40">
        <f t="shared" si="21"/>
        <v>0</v>
      </c>
      <c r="M57" s="40">
        <f t="shared" si="21"/>
        <v>0</v>
      </c>
      <c r="N57" s="40">
        <f t="shared" si="21"/>
        <v>0</v>
      </c>
      <c r="O57" s="40">
        <f t="shared" si="21"/>
        <v>0</v>
      </c>
      <c r="P57" s="40">
        <f t="shared" si="21"/>
        <v>0</v>
      </c>
      <c r="Q57" s="40">
        <f t="shared" si="21"/>
        <v>0</v>
      </c>
      <c r="R57" s="40">
        <f t="shared" si="21"/>
        <v>0</v>
      </c>
      <c r="S57" s="40">
        <f t="shared" si="21"/>
        <v>0</v>
      </c>
      <c r="T57" s="40">
        <f t="shared" si="21"/>
        <v>0</v>
      </c>
      <c r="U57" s="40">
        <f t="shared" si="21"/>
        <v>0</v>
      </c>
      <c r="V57" s="40">
        <f t="shared" si="21"/>
        <v>0</v>
      </c>
      <c r="W57" s="40">
        <f t="shared" si="21"/>
        <v>0</v>
      </c>
      <c r="X57" s="40">
        <f t="shared" si="21"/>
        <v>0</v>
      </c>
      <c r="Y57" s="40">
        <f t="shared" si="21"/>
        <v>0</v>
      </c>
      <c r="Z57" s="40">
        <f t="shared" si="21"/>
        <v>0</v>
      </c>
      <c r="AA57" s="40">
        <f t="shared" si="21"/>
        <v>0</v>
      </c>
      <c r="AB57" s="40">
        <f t="shared" si="21"/>
        <v>0</v>
      </c>
      <c r="AC57" s="40">
        <f t="shared" si="21"/>
        <v>0</v>
      </c>
      <c r="AD57" s="40">
        <f t="shared" si="21"/>
        <v>0</v>
      </c>
    </row>
    <row r="58" spans="3:30" x14ac:dyDescent="0.25">
      <c r="C58" s="384"/>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row>
    <row r="59" spans="3:30" ht="13" x14ac:dyDescent="0.3">
      <c r="C59" s="384"/>
      <c r="D59" s="39" t="s">
        <v>82</v>
      </c>
      <c r="E59" s="26"/>
      <c r="F59" s="40">
        <f>F57-F32</f>
        <v>0</v>
      </c>
      <c r="G59" s="40">
        <f t="shared" ref="G59:AD59" si="22">G57-G32</f>
        <v>0</v>
      </c>
      <c r="H59" s="40">
        <f t="shared" si="22"/>
        <v>0</v>
      </c>
      <c r="I59" s="40">
        <f t="shared" si="22"/>
        <v>0</v>
      </c>
      <c r="J59" s="40">
        <f t="shared" si="22"/>
        <v>0</v>
      </c>
      <c r="K59" s="40">
        <f t="shared" si="22"/>
        <v>0</v>
      </c>
      <c r="L59" s="40">
        <f t="shared" si="22"/>
        <v>0</v>
      </c>
      <c r="M59" s="40">
        <f t="shared" si="22"/>
        <v>0</v>
      </c>
      <c r="N59" s="40">
        <f t="shared" si="22"/>
        <v>0</v>
      </c>
      <c r="O59" s="40">
        <f t="shared" si="22"/>
        <v>0</v>
      </c>
      <c r="P59" s="40">
        <f t="shared" si="22"/>
        <v>0</v>
      </c>
      <c r="Q59" s="40">
        <f t="shared" si="22"/>
        <v>0</v>
      </c>
      <c r="R59" s="40">
        <f t="shared" si="22"/>
        <v>0</v>
      </c>
      <c r="S59" s="40">
        <f t="shared" si="22"/>
        <v>0</v>
      </c>
      <c r="T59" s="40">
        <f t="shared" si="22"/>
        <v>0</v>
      </c>
      <c r="U59" s="40">
        <f t="shared" si="22"/>
        <v>0</v>
      </c>
      <c r="V59" s="40">
        <f t="shared" si="22"/>
        <v>0</v>
      </c>
      <c r="W59" s="40">
        <f t="shared" si="22"/>
        <v>0</v>
      </c>
      <c r="X59" s="40">
        <f t="shared" si="22"/>
        <v>0</v>
      </c>
      <c r="Y59" s="40">
        <f t="shared" si="22"/>
        <v>0</v>
      </c>
      <c r="Z59" s="40">
        <f t="shared" si="22"/>
        <v>0</v>
      </c>
      <c r="AA59" s="40">
        <f t="shared" si="22"/>
        <v>0</v>
      </c>
      <c r="AB59" s="40">
        <f t="shared" si="22"/>
        <v>0</v>
      </c>
      <c r="AC59" s="40">
        <f t="shared" si="22"/>
        <v>0</v>
      </c>
      <c r="AD59" s="40">
        <f t="shared" si="22"/>
        <v>0</v>
      </c>
    </row>
    <row r="60" spans="3:30" ht="13" x14ac:dyDescent="0.3">
      <c r="C60" s="384"/>
      <c r="D60" s="46" t="s">
        <v>85</v>
      </c>
      <c r="E60" s="47"/>
      <c r="F60" s="40">
        <f>F59</f>
        <v>0</v>
      </c>
      <c r="G60" s="40">
        <f t="shared" ref="G60:AD60" si="23">F60+G59</f>
        <v>0</v>
      </c>
      <c r="H60" s="40">
        <f t="shared" si="23"/>
        <v>0</v>
      </c>
      <c r="I60" s="40">
        <f t="shared" si="23"/>
        <v>0</v>
      </c>
      <c r="J60" s="40">
        <f t="shared" si="23"/>
        <v>0</v>
      </c>
      <c r="K60" s="40">
        <f t="shared" si="23"/>
        <v>0</v>
      </c>
      <c r="L60" s="40">
        <f t="shared" si="23"/>
        <v>0</v>
      </c>
      <c r="M60" s="40">
        <f t="shared" si="23"/>
        <v>0</v>
      </c>
      <c r="N60" s="40">
        <f t="shared" si="23"/>
        <v>0</v>
      </c>
      <c r="O60" s="40">
        <f t="shared" si="23"/>
        <v>0</v>
      </c>
      <c r="P60" s="40">
        <f t="shared" si="23"/>
        <v>0</v>
      </c>
      <c r="Q60" s="40">
        <f t="shared" si="23"/>
        <v>0</v>
      </c>
      <c r="R60" s="40">
        <f t="shared" si="23"/>
        <v>0</v>
      </c>
      <c r="S60" s="40">
        <f t="shared" si="23"/>
        <v>0</v>
      </c>
      <c r="T60" s="40">
        <f t="shared" si="23"/>
        <v>0</v>
      </c>
      <c r="U60" s="40">
        <f t="shared" si="23"/>
        <v>0</v>
      </c>
      <c r="V60" s="40">
        <f t="shared" si="23"/>
        <v>0</v>
      </c>
      <c r="W60" s="40">
        <f t="shared" si="23"/>
        <v>0</v>
      </c>
      <c r="X60" s="40">
        <f t="shared" si="23"/>
        <v>0</v>
      </c>
      <c r="Y60" s="40">
        <f t="shared" si="23"/>
        <v>0</v>
      </c>
      <c r="Z60" s="40">
        <f t="shared" si="23"/>
        <v>0</v>
      </c>
      <c r="AA60" s="40">
        <f t="shared" si="23"/>
        <v>0</v>
      </c>
      <c r="AB60" s="40">
        <f t="shared" si="23"/>
        <v>0</v>
      </c>
      <c r="AC60" s="40">
        <f t="shared" si="23"/>
        <v>0</v>
      </c>
      <c r="AD60" s="40">
        <f t="shared" si="23"/>
        <v>0</v>
      </c>
    </row>
    <row r="61" spans="3:30" ht="13" thickBot="1" x14ac:dyDescent="0.3">
      <c r="C61" s="384"/>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row>
    <row r="62" spans="3:30" x14ac:dyDescent="0.25">
      <c r="C62" s="385" t="s">
        <v>86</v>
      </c>
      <c r="D62" s="1" t="s">
        <v>87</v>
      </c>
      <c r="F62" s="27"/>
      <c r="G62" s="28"/>
      <c r="H62" s="28"/>
      <c r="I62" s="28"/>
      <c r="J62" s="28"/>
      <c r="K62" s="28"/>
      <c r="L62" s="28"/>
      <c r="M62" s="28"/>
      <c r="N62" s="28"/>
      <c r="O62" s="28"/>
      <c r="P62" s="28"/>
      <c r="Q62" s="28"/>
      <c r="R62" s="28"/>
      <c r="S62" s="28"/>
      <c r="T62" s="28"/>
      <c r="U62" s="28"/>
      <c r="V62" s="28"/>
      <c r="W62" s="28"/>
      <c r="X62" s="28"/>
      <c r="Y62" s="28"/>
      <c r="Z62" s="28"/>
      <c r="AA62" s="28"/>
      <c r="AB62" s="28"/>
      <c r="AC62" s="28"/>
      <c r="AD62" s="29"/>
    </row>
    <row r="63" spans="3:30" ht="13" thickBot="1" x14ac:dyDescent="0.3">
      <c r="C63" s="385"/>
      <c r="E63" s="1" t="s">
        <v>88</v>
      </c>
      <c r="F63" s="34"/>
      <c r="G63" s="35"/>
      <c r="H63" s="35"/>
      <c r="I63" s="35"/>
      <c r="J63" s="35"/>
      <c r="K63" s="35"/>
      <c r="L63" s="35"/>
      <c r="M63" s="35"/>
      <c r="N63" s="35"/>
      <c r="O63" s="35"/>
      <c r="P63" s="35"/>
      <c r="Q63" s="35"/>
      <c r="R63" s="35"/>
      <c r="S63" s="35"/>
      <c r="T63" s="35"/>
      <c r="U63" s="35"/>
      <c r="V63" s="35"/>
      <c r="W63" s="35"/>
      <c r="X63" s="35"/>
      <c r="Y63" s="35"/>
      <c r="Z63" s="35"/>
      <c r="AA63" s="35"/>
      <c r="AB63" s="35"/>
      <c r="AC63" s="35"/>
      <c r="AD63" s="36"/>
    </row>
  </sheetData>
  <sheetProtection selectLockedCells="1"/>
  <mergeCells count="9">
    <mergeCell ref="C47:C53"/>
    <mergeCell ref="C55:C61"/>
    <mergeCell ref="C62:C63"/>
    <mergeCell ref="C11:J11"/>
    <mergeCell ref="K11:Q11"/>
    <mergeCell ref="C13:C22"/>
    <mergeCell ref="C24:C28"/>
    <mergeCell ref="C34:C37"/>
    <mergeCell ref="C39:C45"/>
  </mergeCells>
  <pageMargins left="0.19685039370078741" right="0.19685039370078741" top="0.39370078740157483" bottom="0.19685039370078741" header="0.27559055118110237" footer="0.51181102362204722"/>
  <pageSetup paperSize="9" scale="65" orientation="landscape" verticalDpi="300" r:id="rId1"/>
  <headerFooter alignWithMargins="0">
    <oddFooter>&amp;R&amp;Z&amp;F&amp;D</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tabColor rgb="FF7030A0"/>
  </sheetPr>
  <dimension ref="A3:BV116"/>
  <sheetViews>
    <sheetView zoomScale="87" zoomScaleNormal="87" workbookViewId="0">
      <pane xSplit="5" ySplit="7" topLeftCell="F8" activePane="bottomRight" state="frozen"/>
      <selection activeCell="F33" sqref="F33"/>
      <selection pane="topRight" activeCell="F33" sqref="F33"/>
      <selection pane="bottomLeft" activeCell="F33" sqref="F33"/>
      <selection pane="bottomRight" activeCell="K3" sqref="K3"/>
    </sheetView>
  </sheetViews>
  <sheetFormatPr baseColWidth="10" defaultColWidth="11.453125" defaultRowHeight="12.5" x14ac:dyDescent="0.25"/>
  <cols>
    <col min="1" max="1" width="9" style="1" customWidth="1"/>
    <col min="2" max="2" width="1.7265625" style="1" customWidth="1"/>
    <col min="3" max="3" width="6.26953125" style="1" customWidth="1"/>
    <col min="4" max="4" width="11.453125" style="1"/>
    <col min="5" max="5" width="16.81640625" style="1" customWidth="1"/>
    <col min="6" max="30" width="15.7265625" style="1" customWidth="1"/>
    <col min="31" max="35" width="15.7265625" style="1" hidden="1" customWidth="1"/>
    <col min="36" max="36" width="0" style="1" hidden="1" customWidth="1"/>
    <col min="37" max="16384" width="11.453125" style="1"/>
  </cols>
  <sheetData>
    <row r="3" spans="1:43" x14ac:dyDescent="0.25">
      <c r="K3" s="1" t="str">
        <f>'Input Kosten Lehre'!K3</f>
        <v>Lehre</v>
      </c>
    </row>
    <row r="4" spans="1:43" ht="22.5" x14ac:dyDescent="0.45">
      <c r="E4" s="2" t="s">
        <v>487</v>
      </c>
    </row>
    <row r="5" spans="1:43" x14ac:dyDescent="0.25">
      <c r="E5" s="393">
        <f>Projektbezeichnung</f>
        <v>0</v>
      </c>
      <c r="F5" s="393"/>
      <c r="G5" s="393"/>
      <c r="H5" s="393"/>
      <c r="I5" s="393"/>
      <c r="J5" s="393"/>
      <c r="K5" s="393"/>
    </row>
    <row r="6" spans="1:43" ht="13" x14ac:dyDescent="0.3">
      <c r="A6" s="3"/>
      <c r="C6" s="165" t="s">
        <v>349</v>
      </c>
      <c r="AE6" s="10" t="s">
        <v>350</v>
      </c>
    </row>
    <row r="7" spans="1:43" x14ac:dyDescent="0.25">
      <c r="F7" s="167">
        <f>Anfangsjahr</f>
        <v>2025</v>
      </c>
      <c r="G7" s="167">
        <f>F7+1</f>
        <v>2026</v>
      </c>
      <c r="H7" s="167">
        <f t="shared" ref="H7:AD7" si="0">G7+1</f>
        <v>2027</v>
      </c>
      <c r="I7" s="167">
        <f t="shared" si="0"/>
        <v>2028</v>
      </c>
      <c r="J7" s="167">
        <f t="shared" si="0"/>
        <v>2029</v>
      </c>
      <c r="K7" s="167">
        <f t="shared" si="0"/>
        <v>2030</v>
      </c>
      <c r="L7" s="167">
        <f t="shared" si="0"/>
        <v>2031</v>
      </c>
      <c r="M7" s="167">
        <f t="shared" si="0"/>
        <v>2032</v>
      </c>
      <c r="N7" s="167">
        <f t="shared" si="0"/>
        <v>2033</v>
      </c>
      <c r="O7" s="167">
        <f t="shared" si="0"/>
        <v>2034</v>
      </c>
      <c r="P7" s="167">
        <f t="shared" si="0"/>
        <v>2035</v>
      </c>
      <c r="Q7" s="167">
        <f t="shared" si="0"/>
        <v>2036</v>
      </c>
      <c r="R7" s="167">
        <f t="shared" si="0"/>
        <v>2037</v>
      </c>
      <c r="S7" s="167">
        <f t="shared" si="0"/>
        <v>2038</v>
      </c>
      <c r="T7" s="167">
        <f t="shared" si="0"/>
        <v>2039</v>
      </c>
      <c r="U7" s="167">
        <f t="shared" si="0"/>
        <v>2040</v>
      </c>
      <c r="V7" s="167">
        <f t="shared" si="0"/>
        <v>2041</v>
      </c>
      <c r="W7" s="167">
        <f t="shared" si="0"/>
        <v>2042</v>
      </c>
      <c r="X7" s="167">
        <f t="shared" si="0"/>
        <v>2043</v>
      </c>
      <c r="Y7" s="167">
        <f t="shared" si="0"/>
        <v>2044</v>
      </c>
      <c r="Z7" s="167">
        <f t="shared" si="0"/>
        <v>2045</v>
      </c>
      <c r="AA7" s="167">
        <f t="shared" si="0"/>
        <v>2046</v>
      </c>
      <c r="AB7" s="167">
        <f t="shared" si="0"/>
        <v>2047</v>
      </c>
      <c r="AC7" s="167">
        <f t="shared" si="0"/>
        <v>2048</v>
      </c>
      <c r="AD7" s="167">
        <f t="shared" si="0"/>
        <v>2049</v>
      </c>
    </row>
    <row r="8" spans="1:43" s="18" customFormat="1" x14ac:dyDescent="0.25">
      <c r="A8" s="24"/>
      <c r="C8" s="401" t="s">
        <v>351</v>
      </c>
      <c r="D8" s="370"/>
      <c r="E8" s="370"/>
      <c r="AE8" s="167" t="e">
        <f>IF(AD7+1&lt;#REF!+30,AD7+1,"")</f>
        <v>#REF!</v>
      </c>
      <c r="AF8" s="167" t="e">
        <f>IF(AE8+1&lt;#REF!+30,AE8+1,"")</f>
        <v>#REF!</v>
      </c>
      <c r="AG8" s="167" t="e">
        <f>IF(AF8+1&lt;#REF!+30,AF8+1,"")</f>
        <v>#REF!</v>
      </c>
      <c r="AH8" s="167" t="e">
        <f>IF(AG8+1&lt;#REF!+30,AG8+1,"")</f>
        <v>#REF!</v>
      </c>
      <c r="AI8" s="167" t="e">
        <f>IF(AH8+1&lt;#REF!+30,AH8+1,"")</f>
        <v>#REF!</v>
      </c>
    </row>
    <row r="9" spans="1:43" ht="13" x14ac:dyDescent="0.3">
      <c r="A9" s="3"/>
      <c r="C9" s="370"/>
      <c r="D9" s="370"/>
      <c r="E9" s="370"/>
      <c r="F9" s="239">
        <f t="shared" ref="F9:AI9" si="1">SUM(F10:F11)</f>
        <v>0</v>
      </c>
      <c r="G9" s="239">
        <f t="shared" si="1"/>
        <v>0</v>
      </c>
      <c r="H9" s="239">
        <f t="shared" si="1"/>
        <v>0</v>
      </c>
      <c r="I9" s="239">
        <f t="shared" si="1"/>
        <v>0</v>
      </c>
      <c r="J9" s="239">
        <f t="shared" si="1"/>
        <v>0</v>
      </c>
      <c r="K9" s="239">
        <f t="shared" si="1"/>
        <v>0</v>
      </c>
      <c r="L9" s="239">
        <f t="shared" si="1"/>
        <v>0</v>
      </c>
      <c r="M9" s="239">
        <f t="shared" si="1"/>
        <v>0</v>
      </c>
      <c r="N9" s="239">
        <f t="shared" si="1"/>
        <v>0</v>
      </c>
      <c r="O9" s="239">
        <f t="shared" si="1"/>
        <v>0</v>
      </c>
      <c r="P9" s="239">
        <f t="shared" si="1"/>
        <v>0</v>
      </c>
      <c r="Q9" s="239">
        <f t="shared" si="1"/>
        <v>0</v>
      </c>
      <c r="R9" s="239">
        <f t="shared" si="1"/>
        <v>0</v>
      </c>
      <c r="S9" s="239">
        <f t="shared" si="1"/>
        <v>0</v>
      </c>
      <c r="T9" s="239">
        <f t="shared" si="1"/>
        <v>0</v>
      </c>
      <c r="U9" s="239">
        <f t="shared" si="1"/>
        <v>0</v>
      </c>
      <c r="V9" s="239">
        <f t="shared" si="1"/>
        <v>0</v>
      </c>
      <c r="W9" s="239">
        <f t="shared" si="1"/>
        <v>0</v>
      </c>
      <c r="X9" s="239">
        <f t="shared" si="1"/>
        <v>0</v>
      </c>
      <c r="Y9" s="239">
        <f t="shared" si="1"/>
        <v>0</v>
      </c>
      <c r="Z9" s="239">
        <f t="shared" si="1"/>
        <v>0</v>
      </c>
      <c r="AA9" s="239">
        <f t="shared" si="1"/>
        <v>0</v>
      </c>
      <c r="AB9" s="239">
        <f t="shared" si="1"/>
        <v>0</v>
      </c>
      <c r="AC9" s="239">
        <f t="shared" si="1"/>
        <v>0</v>
      </c>
      <c r="AD9" s="239">
        <f t="shared" si="1"/>
        <v>0</v>
      </c>
      <c r="AE9" s="169">
        <f t="shared" si="1"/>
        <v>0</v>
      </c>
      <c r="AF9" s="169">
        <f t="shared" si="1"/>
        <v>0</v>
      </c>
      <c r="AG9" s="169">
        <f t="shared" si="1"/>
        <v>0</v>
      </c>
      <c r="AH9" s="169">
        <f t="shared" si="1"/>
        <v>0</v>
      </c>
      <c r="AI9" s="169">
        <f t="shared" si="1"/>
        <v>0</v>
      </c>
    </row>
    <row r="10" spans="1:43" ht="13" x14ac:dyDescent="0.3">
      <c r="C10" s="170" t="s">
        <v>352</v>
      </c>
      <c r="D10" s="170" t="s">
        <v>353</v>
      </c>
      <c r="E10" s="171"/>
      <c r="F10" s="172">
        <f>'Input Kosten Lehre'!D12/'Annahmen u Setzungen Lehre'!$D$25</f>
        <v>0</v>
      </c>
      <c r="G10" s="172">
        <f>'Input Kosten Lehre'!D13/'Annahmen u Setzungen Lehre'!$D$25</f>
        <v>0</v>
      </c>
      <c r="H10" s="172">
        <f>'Input Kosten Lehre'!D14/'Annahmen u Setzungen Lehre'!$D$25</f>
        <v>0</v>
      </c>
      <c r="I10" s="172">
        <f>'Input Kosten Lehre'!D15/'Annahmen u Setzungen Lehre'!$D$25</f>
        <v>0</v>
      </c>
      <c r="J10" s="172">
        <f>'Input Kosten Lehre'!D16/'Annahmen u Setzungen Lehre'!$D$25</f>
        <v>0</v>
      </c>
      <c r="K10" s="172">
        <f>'Input Kosten Lehre'!D17/'Annahmen u Setzungen Lehre'!$D$25</f>
        <v>0</v>
      </c>
      <c r="L10" s="172">
        <f>'Input Kosten Lehre'!D18/'Annahmen u Setzungen Lehre'!$D$25</f>
        <v>0</v>
      </c>
      <c r="M10" s="172">
        <f>'Input Kosten Lehre'!D19/'Annahmen u Setzungen Lehre'!$D$25</f>
        <v>0</v>
      </c>
      <c r="N10" s="172">
        <f>'Input Kosten Lehre'!D20/'Annahmen u Setzungen Lehre'!$D$25</f>
        <v>0</v>
      </c>
      <c r="O10" s="172">
        <f>'Input Kosten Lehre'!D21/'Annahmen u Setzungen Lehre'!$D$25</f>
        <v>0</v>
      </c>
      <c r="P10" s="172">
        <f>'Input Kosten Lehre'!D22/'Annahmen u Setzungen Lehre'!$D$25</f>
        <v>0</v>
      </c>
      <c r="Q10" s="172">
        <f>'Input Kosten Lehre'!D23/'Annahmen u Setzungen Lehre'!$D$25</f>
        <v>0</v>
      </c>
      <c r="R10" s="172">
        <f>'Input Kosten Lehre'!D24/'Annahmen u Setzungen Lehre'!$D$25</f>
        <v>0</v>
      </c>
      <c r="S10" s="172">
        <f>'Input Kosten Lehre'!D25/'Annahmen u Setzungen Lehre'!$D$25</f>
        <v>0</v>
      </c>
      <c r="T10" s="172">
        <f>'Input Kosten Lehre'!D26/'Annahmen u Setzungen Lehre'!$D$25</f>
        <v>0</v>
      </c>
      <c r="U10" s="172">
        <f>'Input Kosten Lehre'!D27/'Annahmen u Setzungen Lehre'!$D$25</f>
        <v>0</v>
      </c>
      <c r="V10" s="172">
        <f>'Input Kosten Lehre'!D28/'Annahmen u Setzungen Lehre'!$D$25</f>
        <v>0</v>
      </c>
      <c r="W10" s="172">
        <f>'Input Kosten Lehre'!D29/'Annahmen u Setzungen Lehre'!$D$25</f>
        <v>0</v>
      </c>
      <c r="X10" s="172">
        <f>'Input Kosten Lehre'!D30/'Annahmen u Setzungen Lehre'!$D$25</f>
        <v>0</v>
      </c>
      <c r="Y10" s="172">
        <f>'Input Kosten Lehre'!D31/'Annahmen u Setzungen Lehre'!$D$25</f>
        <v>0</v>
      </c>
      <c r="Z10" s="172">
        <f>'Input Kosten Lehre'!D32/'Annahmen u Setzungen Lehre'!$D$25</f>
        <v>0</v>
      </c>
      <c r="AA10" s="172">
        <f>'Input Kosten Lehre'!D33/'Annahmen u Setzungen Lehre'!$D$25</f>
        <v>0</v>
      </c>
      <c r="AB10" s="172">
        <f>'Input Kosten Lehre'!D34/'Annahmen u Setzungen Lehre'!$D$25</f>
        <v>0</v>
      </c>
      <c r="AC10" s="172">
        <f>'Input Kosten Lehre'!D35/'Annahmen u Setzungen Lehre'!$D$25</f>
        <v>0</v>
      </c>
      <c r="AD10" s="172">
        <f>'Input Kosten Lehre'!D36/'Annahmen u Setzungen Lehre'!$D$25</f>
        <v>0</v>
      </c>
      <c r="AE10" s="173">
        <f>'Input Kosten Lehre'!D37/'Annahmen u Setzungen Lehre'!$D$25</f>
        <v>0</v>
      </c>
      <c r="AF10" s="173">
        <f>'Input Kosten Lehre'!D38/'Annahmen u Setzungen Lehre'!$D$25</f>
        <v>0</v>
      </c>
      <c r="AG10" s="173">
        <f>'Input Kosten Lehre'!D39/'Annahmen u Setzungen Lehre'!$D$25</f>
        <v>0</v>
      </c>
      <c r="AH10" s="173">
        <f>'Input Kosten Lehre'!D40/'Annahmen u Setzungen Lehre'!$D$25</f>
        <v>0</v>
      </c>
      <c r="AI10" s="173">
        <f>'Input Kosten Lehre'!D41/'Annahmen u Setzungen Lehre'!$D$25</f>
        <v>0</v>
      </c>
    </row>
    <row r="11" spans="1:43" ht="13" x14ac:dyDescent="0.3">
      <c r="C11" s="170"/>
      <c r="D11" s="170" t="s">
        <v>354</v>
      </c>
      <c r="E11" s="171"/>
      <c r="F11" s="172">
        <f>'Input Dritt Lehre'!D19/'Annahmen u Setzungen Lehre'!$D$25</f>
        <v>0</v>
      </c>
      <c r="G11" s="172">
        <f>'Input Dritt Lehre'!D20/'Annahmen u Setzungen Lehre'!$D$25</f>
        <v>0</v>
      </c>
      <c r="H11" s="172">
        <f>'Input Dritt Lehre'!D21/'Annahmen u Setzungen Lehre'!$D$25</f>
        <v>0</v>
      </c>
      <c r="I11" s="172">
        <f>'Input Dritt Lehre'!D22/'Annahmen u Setzungen Lehre'!$D$25</f>
        <v>0</v>
      </c>
      <c r="J11" s="172">
        <f>'Input Dritt Lehre'!D23/'Annahmen u Setzungen Lehre'!$D$25</f>
        <v>0</v>
      </c>
      <c r="K11" s="172">
        <f>'Input Dritt Lehre'!D24/'Annahmen u Setzungen Lehre'!$D$25</f>
        <v>0</v>
      </c>
      <c r="L11" s="172">
        <f>'Input Dritt Lehre'!D25/'Annahmen u Setzungen Lehre'!$D$25</f>
        <v>0</v>
      </c>
      <c r="M11" s="172">
        <f>'Input Dritt Lehre'!D26/'Annahmen u Setzungen Lehre'!$D$25</f>
        <v>0</v>
      </c>
      <c r="N11" s="172">
        <f>'Input Dritt Lehre'!D27/'Annahmen u Setzungen Lehre'!$D$25</f>
        <v>0</v>
      </c>
      <c r="O11" s="172">
        <f>'Input Dritt Lehre'!D28/'Annahmen u Setzungen Lehre'!$D$25</f>
        <v>0</v>
      </c>
      <c r="P11" s="172">
        <f>'Input Dritt Lehre'!D29/'Annahmen u Setzungen Lehre'!$D$25</f>
        <v>0</v>
      </c>
      <c r="Q11" s="172">
        <f>'Input Dritt Lehre'!D30/'Annahmen u Setzungen Lehre'!$D$25</f>
        <v>0</v>
      </c>
      <c r="R11" s="172">
        <f>'Input Dritt Lehre'!D31/'Annahmen u Setzungen Lehre'!$D$25</f>
        <v>0</v>
      </c>
      <c r="S11" s="172">
        <f>'Input Dritt Lehre'!D32/'Annahmen u Setzungen Lehre'!$D$25</f>
        <v>0</v>
      </c>
      <c r="T11" s="172">
        <f>'Input Dritt Lehre'!D33/'Annahmen u Setzungen Lehre'!$D$25</f>
        <v>0</v>
      </c>
      <c r="U11" s="172">
        <f>'Input Dritt Lehre'!D34/'Annahmen u Setzungen Lehre'!$D$25</f>
        <v>0</v>
      </c>
      <c r="V11" s="172">
        <f>'Input Dritt Lehre'!D35/'Annahmen u Setzungen Lehre'!$D$25</f>
        <v>0</v>
      </c>
      <c r="W11" s="172">
        <f>'Input Dritt Lehre'!D36/'Annahmen u Setzungen Lehre'!$D$25</f>
        <v>0</v>
      </c>
      <c r="X11" s="172">
        <f>'Input Dritt Lehre'!D37/'Annahmen u Setzungen Lehre'!$D$25</f>
        <v>0</v>
      </c>
      <c r="Y11" s="172">
        <f>'Input Dritt Lehre'!D38/'Annahmen u Setzungen Lehre'!$D$25</f>
        <v>0</v>
      </c>
      <c r="Z11" s="172">
        <f>'Input Dritt Lehre'!D39/'Annahmen u Setzungen Lehre'!$D$25</f>
        <v>0</v>
      </c>
      <c r="AA11" s="172">
        <f>'Input Dritt Lehre'!D40/'Annahmen u Setzungen Lehre'!$D$25</f>
        <v>0</v>
      </c>
      <c r="AB11" s="172">
        <f>'Input Dritt Lehre'!D41/'Annahmen u Setzungen Lehre'!$D$25</f>
        <v>0</v>
      </c>
      <c r="AC11" s="172">
        <f>'Input Dritt Lehre'!D42/'Annahmen u Setzungen Lehre'!$D$25</f>
        <v>0</v>
      </c>
      <c r="AD11" s="172">
        <f>'Input Dritt Lehre'!D43/'Annahmen u Setzungen Lehre'!$D$25</f>
        <v>0</v>
      </c>
      <c r="AE11" s="173">
        <f>'Input Dritt Lehre'!D44/'Annahmen u Setzungen Lehre'!$D$25</f>
        <v>0</v>
      </c>
      <c r="AF11" s="173">
        <f>'Input Dritt Lehre'!D45/'Annahmen u Setzungen Lehre'!$D$25</f>
        <v>0</v>
      </c>
      <c r="AG11" s="173">
        <f>'Input Dritt Lehre'!D46/'Annahmen u Setzungen Lehre'!$D$25</f>
        <v>0</v>
      </c>
      <c r="AH11" s="173">
        <f>'Input Dritt Lehre'!D47/'Annahmen u Setzungen Lehre'!$D$25</f>
        <v>0</v>
      </c>
      <c r="AI11" s="173">
        <f>'Input Dritt Lehre'!D48/'Annahmen u Setzungen Lehre'!$D$25</f>
        <v>0</v>
      </c>
    </row>
    <row r="12" spans="1:43" x14ac:dyDescent="0.25">
      <c r="C12" s="170"/>
      <c r="D12" s="170"/>
      <c r="E12" s="170"/>
      <c r="F12" s="167"/>
      <c r="G12" s="167"/>
      <c r="H12" s="167"/>
      <c r="I12" s="167"/>
      <c r="J12" s="20"/>
      <c r="K12" s="18"/>
      <c r="L12" s="18"/>
      <c r="M12" s="18"/>
    </row>
    <row r="13" spans="1:43" ht="13" x14ac:dyDescent="0.3">
      <c r="C13" s="174" t="s">
        <v>355</v>
      </c>
      <c r="D13" s="170"/>
      <c r="E13" s="171"/>
      <c r="F13" s="241">
        <f>'Input Dritt Lehre'!D19</f>
        <v>0</v>
      </c>
      <c r="G13" s="241">
        <f>'Input Dritt Lehre'!D20</f>
        <v>0</v>
      </c>
      <c r="H13" s="241">
        <f>'Input Dritt Lehre'!D21</f>
        <v>0</v>
      </c>
      <c r="I13" s="241">
        <f>'Input Dritt Lehre'!D22</f>
        <v>0</v>
      </c>
      <c r="J13" s="241">
        <f>'Input Dritt Lehre'!D23</f>
        <v>0</v>
      </c>
      <c r="K13" s="241">
        <f>'Input Dritt Lehre'!D24</f>
        <v>0</v>
      </c>
      <c r="L13" s="241">
        <f>'Input Dritt Lehre'!D25</f>
        <v>0</v>
      </c>
      <c r="M13" s="241">
        <f>'Input Dritt Lehre'!D26</f>
        <v>0</v>
      </c>
      <c r="N13" s="241">
        <f>'Input Dritt Lehre'!D27</f>
        <v>0</v>
      </c>
      <c r="O13" s="241">
        <f>'Input Dritt Lehre'!D28</f>
        <v>0</v>
      </c>
      <c r="P13" s="241">
        <f>'Input Dritt Lehre'!D29</f>
        <v>0</v>
      </c>
      <c r="Q13" s="241">
        <f>'Input Dritt Lehre'!D30</f>
        <v>0</v>
      </c>
      <c r="R13" s="241">
        <f>'Input Dritt Lehre'!D31</f>
        <v>0</v>
      </c>
      <c r="S13" s="241">
        <f>'Input Dritt Lehre'!D32</f>
        <v>0</v>
      </c>
      <c r="T13" s="241">
        <f>'Input Dritt Lehre'!D33</f>
        <v>0</v>
      </c>
      <c r="U13" s="241">
        <f>'Input Dritt Lehre'!D34</f>
        <v>0</v>
      </c>
      <c r="V13" s="241">
        <f>'Input Dritt Lehre'!D35</f>
        <v>0</v>
      </c>
      <c r="W13" s="241">
        <f>'Input Dritt Lehre'!D36</f>
        <v>0</v>
      </c>
      <c r="X13" s="241">
        <f>'Input Dritt Lehre'!D37</f>
        <v>0</v>
      </c>
      <c r="Y13" s="241">
        <f>'Input Dritt Lehre'!D38</f>
        <v>0</v>
      </c>
      <c r="Z13" s="241">
        <f>'Input Dritt Lehre'!D39</f>
        <v>0</v>
      </c>
      <c r="AA13" s="241">
        <f>'Input Dritt Lehre'!D40</f>
        <v>0</v>
      </c>
      <c r="AB13" s="241">
        <f>'Input Dritt Lehre'!D41</f>
        <v>0</v>
      </c>
      <c r="AC13" s="241">
        <f>'Input Dritt Lehre'!D42</f>
        <v>0</v>
      </c>
      <c r="AD13" s="241">
        <f>'Input Dritt Lehre'!D43</f>
        <v>0</v>
      </c>
      <c r="AE13" s="176">
        <f>'Input Dritt Lehre'!D44</f>
        <v>0</v>
      </c>
      <c r="AF13" s="176">
        <f>'Input Dritt Lehre'!D45</f>
        <v>0</v>
      </c>
      <c r="AG13" s="176">
        <f>'Input Dritt Lehre'!D46</f>
        <v>0</v>
      </c>
      <c r="AH13" s="176">
        <f>'Input Dritt Lehre'!D47</f>
        <v>0</v>
      </c>
      <c r="AI13" s="176">
        <f>'Input Dritt Lehre'!D48</f>
        <v>0</v>
      </c>
      <c r="AJ13" s="177"/>
      <c r="AK13" s="177"/>
      <c r="AL13" s="177"/>
      <c r="AM13" s="177"/>
      <c r="AN13" s="177"/>
      <c r="AO13" s="177"/>
      <c r="AP13" s="177"/>
      <c r="AQ13" s="177"/>
    </row>
    <row r="14" spans="1:43" ht="13" x14ac:dyDescent="0.3">
      <c r="C14" s="170" t="s">
        <v>352</v>
      </c>
      <c r="D14" s="170" t="s">
        <v>356</v>
      </c>
      <c r="E14" s="171"/>
      <c r="F14" s="178">
        <f>'Input Dritt Lehre'!F19</f>
        <v>0</v>
      </c>
      <c r="G14" s="178">
        <f>'Input Dritt Lehre'!F20</f>
        <v>0</v>
      </c>
      <c r="H14" s="178">
        <f>'Input Dritt Lehre'!F21</f>
        <v>0</v>
      </c>
      <c r="I14" s="178">
        <f>'Input Dritt Lehre'!F22</f>
        <v>0</v>
      </c>
      <c r="J14" s="178">
        <f>'Input Dritt Lehre'!F23</f>
        <v>0</v>
      </c>
      <c r="K14" s="178">
        <f>'Input Dritt Lehre'!F24</f>
        <v>0</v>
      </c>
      <c r="L14" s="178">
        <f>'Input Dritt Lehre'!F25</f>
        <v>0</v>
      </c>
      <c r="M14" s="178">
        <f>'Input Dritt Lehre'!F26</f>
        <v>0</v>
      </c>
      <c r="N14" s="178">
        <f>'Input Dritt Lehre'!F27</f>
        <v>0</v>
      </c>
      <c r="O14" s="178">
        <f>'Input Dritt Lehre'!F28</f>
        <v>0</v>
      </c>
      <c r="P14" s="178">
        <f>'Input Dritt Lehre'!F29</f>
        <v>0</v>
      </c>
      <c r="Q14" s="178">
        <f>'Input Dritt Lehre'!F30</f>
        <v>0</v>
      </c>
      <c r="R14" s="178">
        <f>'Input Dritt Lehre'!F31</f>
        <v>0</v>
      </c>
      <c r="S14" s="178">
        <f>'Input Dritt Lehre'!F32</f>
        <v>0</v>
      </c>
      <c r="T14" s="178">
        <f>'Input Dritt Lehre'!F33</f>
        <v>0</v>
      </c>
      <c r="U14" s="178">
        <f>'Input Dritt Lehre'!F34</f>
        <v>0</v>
      </c>
      <c r="V14" s="178">
        <f>'Input Dritt Lehre'!F35</f>
        <v>0</v>
      </c>
      <c r="W14" s="178">
        <f>'Input Dritt Lehre'!F36</f>
        <v>0</v>
      </c>
      <c r="X14" s="178">
        <f>'Input Dritt Lehre'!F37</f>
        <v>0</v>
      </c>
      <c r="Y14" s="178">
        <f>'Input Dritt Lehre'!F38</f>
        <v>0</v>
      </c>
      <c r="Z14" s="178">
        <f>'Input Dritt Lehre'!F39</f>
        <v>0</v>
      </c>
      <c r="AA14" s="178">
        <f>'Input Dritt Lehre'!F40</f>
        <v>0</v>
      </c>
      <c r="AB14" s="178">
        <f>'Input Dritt Lehre'!F41</f>
        <v>0</v>
      </c>
      <c r="AC14" s="178">
        <f>'Input Dritt Lehre'!F42</f>
        <v>0</v>
      </c>
      <c r="AD14" s="178">
        <f>'Input Dritt Lehre'!F43</f>
        <v>0</v>
      </c>
      <c r="AE14" s="178">
        <f>'Input Dritt Lehre'!F44</f>
        <v>0</v>
      </c>
      <c r="AF14" s="178">
        <f>'Input Dritt Lehre'!F45</f>
        <v>0</v>
      </c>
      <c r="AG14" s="178">
        <f>'Input Dritt Lehre'!F46</f>
        <v>0</v>
      </c>
      <c r="AH14" s="178">
        <f>'Input Dritt Lehre'!F47</f>
        <v>0</v>
      </c>
      <c r="AI14" s="178">
        <f>'Input Dritt Lehre'!F48</f>
        <v>0</v>
      </c>
      <c r="AJ14" s="177"/>
      <c r="AK14" s="177"/>
      <c r="AL14" s="177"/>
      <c r="AM14" s="177"/>
      <c r="AN14" s="177"/>
      <c r="AO14" s="177"/>
      <c r="AP14" s="177"/>
      <c r="AQ14" s="177"/>
    </row>
    <row r="15" spans="1:43" ht="13" x14ac:dyDescent="0.3">
      <c r="C15" s="170"/>
      <c r="D15" s="170" t="s">
        <v>357</v>
      </c>
      <c r="E15" s="171"/>
      <c r="F15" s="178">
        <f>'Input Dritt Lehre'!J19</f>
        <v>0</v>
      </c>
      <c r="G15" s="178">
        <f>'Input Dritt Lehre'!J20</f>
        <v>0</v>
      </c>
      <c r="H15" s="178">
        <f>'Input Dritt Lehre'!J21</f>
        <v>0</v>
      </c>
      <c r="I15" s="178">
        <f>'Input Dritt Lehre'!J22</f>
        <v>0</v>
      </c>
      <c r="J15" s="178">
        <f>'Input Dritt Lehre'!J23</f>
        <v>0</v>
      </c>
      <c r="K15" s="178">
        <f>'Input Dritt Lehre'!J24</f>
        <v>0</v>
      </c>
      <c r="L15" s="178">
        <f>'Input Dritt Lehre'!J25</f>
        <v>0</v>
      </c>
      <c r="M15" s="178">
        <f>'Input Dritt Lehre'!J26</f>
        <v>0</v>
      </c>
      <c r="N15" s="178">
        <f>'Input Dritt Lehre'!J27</f>
        <v>0</v>
      </c>
      <c r="O15" s="178">
        <f>'Input Dritt Lehre'!J28</f>
        <v>0</v>
      </c>
      <c r="P15" s="178">
        <f>'Input Dritt Lehre'!J29</f>
        <v>0</v>
      </c>
      <c r="Q15" s="178">
        <f>'Input Dritt Lehre'!J30</f>
        <v>0</v>
      </c>
      <c r="R15" s="178">
        <f>'Input Dritt Lehre'!J31</f>
        <v>0</v>
      </c>
      <c r="S15" s="178">
        <f>'Input Dritt Lehre'!J32</f>
        <v>0</v>
      </c>
      <c r="T15" s="178">
        <f>'Input Dritt Lehre'!J33</f>
        <v>0</v>
      </c>
      <c r="U15" s="178">
        <f>'Input Dritt Lehre'!J34</f>
        <v>0</v>
      </c>
      <c r="V15" s="178">
        <f>'Input Dritt Lehre'!J35</f>
        <v>0</v>
      </c>
      <c r="W15" s="178">
        <f>'Input Dritt Lehre'!J36</f>
        <v>0</v>
      </c>
      <c r="X15" s="178">
        <f>'Input Dritt Lehre'!J37</f>
        <v>0</v>
      </c>
      <c r="Y15" s="178">
        <f>'Input Dritt Lehre'!J38</f>
        <v>0</v>
      </c>
      <c r="Z15" s="178">
        <f>'Input Dritt Lehre'!J39</f>
        <v>0</v>
      </c>
      <c r="AA15" s="178">
        <f>'Input Dritt Lehre'!J40</f>
        <v>0</v>
      </c>
      <c r="AB15" s="178">
        <f>'Input Dritt Lehre'!J41</f>
        <v>0</v>
      </c>
      <c r="AC15" s="178">
        <f>'Input Dritt Lehre'!J42</f>
        <v>0</v>
      </c>
      <c r="AD15" s="178">
        <f>'Input Dritt Lehre'!J43</f>
        <v>0</v>
      </c>
      <c r="AE15" s="178">
        <f>'Input Dritt Lehre'!J44</f>
        <v>0</v>
      </c>
      <c r="AF15" s="178">
        <f>'Input Dritt Lehre'!J45</f>
        <v>0</v>
      </c>
      <c r="AG15" s="178">
        <f>'Input Dritt Lehre'!J46</f>
        <v>0</v>
      </c>
      <c r="AH15" s="178">
        <f>'Input Dritt Lehre'!J47</f>
        <v>0</v>
      </c>
      <c r="AI15" s="178">
        <f>'Input Dritt Lehre'!J48</f>
        <v>0</v>
      </c>
      <c r="AJ15" s="177"/>
      <c r="AK15" s="177"/>
      <c r="AL15" s="177"/>
      <c r="AM15" s="177"/>
      <c r="AN15" s="177"/>
      <c r="AO15" s="177"/>
      <c r="AP15" s="177"/>
      <c r="AQ15" s="177"/>
    </row>
    <row r="16" spans="1:43" ht="13" x14ac:dyDescent="0.3">
      <c r="C16" s="170"/>
      <c r="D16" s="170" t="s">
        <v>358</v>
      </c>
      <c r="E16" s="171"/>
      <c r="F16" s="178">
        <f>'Input Dritt Lehre'!L19</f>
        <v>0</v>
      </c>
      <c r="G16" s="178">
        <f>'Input Dritt Lehre'!L20</f>
        <v>0</v>
      </c>
      <c r="H16" s="178">
        <f>'Input Dritt Lehre'!L21</f>
        <v>0</v>
      </c>
      <c r="I16" s="178">
        <f>'Input Dritt Lehre'!L22</f>
        <v>0</v>
      </c>
      <c r="J16" s="178">
        <f>'Input Dritt Lehre'!L23</f>
        <v>0</v>
      </c>
      <c r="K16" s="178">
        <f>'Input Dritt Lehre'!L24</f>
        <v>0</v>
      </c>
      <c r="L16" s="178">
        <f>'Input Dritt Lehre'!L25</f>
        <v>0</v>
      </c>
      <c r="M16" s="178">
        <f>'Input Dritt Lehre'!L26</f>
        <v>0</v>
      </c>
      <c r="N16" s="178">
        <f>'Input Dritt Lehre'!L27</f>
        <v>0</v>
      </c>
      <c r="O16" s="178">
        <f>'Input Dritt Lehre'!L28</f>
        <v>0</v>
      </c>
      <c r="P16" s="178">
        <f>'Input Dritt Lehre'!L29</f>
        <v>0</v>
      </c>
      <c r="Q16" s="178">
        <f>'Input Dritt Lehre'!L30</f>
        <v>0</v>
      </c>
      <c r="R16" s="178">
        <f>'Input Dritt Lehre'!L31</f>
        <v>0</v>
      </c>
      <c r="S16" s="178">
        <f>'Input Dritt Lehre'!L32</f>
        <v>0</v>
      </c>
      <c r="T16" s="178">
        <f>'Input Dritt Lehre'!L33</f>
        <v>0</v>
      </c>
      <c r="U16" s="178">
        <f>'Input Dritt Lehre'!L34</f>
        <v>0</v>
      </c>
      <c r="V16" s="178">
        <f>'Input Dritt Lehre'!L35</f>
        <v>0</v>
      </c>
      <c r="W16" s="178">
        <f>'Input Dritt Lehre'!L36</f>
        <v>0</v>
      </c>
      <c r="X16" s="178">
        <f>'Input Dritt Lehre'!L37</f>
        <v>0</v>
      </c>
      <c r="Y16" s="178">
        <f>'Input Dritt Lehre'!L38</f>
        <v>0</v>
      </c>
      <c r="Z16" s="178">
        <f>'Input Dritt Lehre'!L39</f>
        <v>0</v>
      </c>
      <c r="AA16" s="178">
        <f>'Input Dritt Lehre'!L40</f>
        <v>0</v>
      </c>
      <c r="AB16" s="178">
        <f>'Input Dritt Lehre'!L41</f>
        <v>0</v>
      </c>
      <c r="AC16" s="178">
        <f>'Input Dritt Lehre'!L42</f>
        <v>0</v>
      </c>
      <c r="AD16" s="178">
        <f>'Input Dritt Lehre'!L43</f>
        <v>0</v>
      </c>
      <c r="AE16" s="178">
        <f>'Input Dritt Lehre'!L44</f>
        <v>0</v>
      </c>
      <c r="AF16" s="178">
        <f>'Input Dritt Lehre'!L45</f>
        <v>0</v>
      </c>
      <c r="AG16" s="178">
        <f>'Input Dritt Lehre'!L46</f>
        <v>0</v>
      </c>
      <c r="AH16" s="178">
        <f>'Input Dritt Lehre'!L47</f>
        <v>0</v>
      </c>
      <c r="AI16" s="178">
        <f>'Input Dritt Lehre'!L48</f>
        <v>0</v>
      </c>
      <c r="AJ16" s="177"/>
      <c r="AK16" s="177"/>
      <c r="AL16" s="177"/>
      <c r="AM16" s="177"/>
      <c r="AN16" s="177"/>
      <c r="AO16" s="177"/>
      <c r="AP16" s="177"/>
      <c r="AQ16" s="177"/>
    </row>
    <row r="17" spans="1:46" ht="13" x14ac:dyDescent="0.3">
      <c r="C17" s="80"/>
      <c r="D17" s="18"/>
      <c r="E17" s="18"/>
      <c r="F17" s="18"/>
      <c r="G17" s="18"/>
      <c r="H17" s="90"/>
      <c r="I17" s="18"/>
      <c r="J17" s="18"/>
      <c r="K17" s="18"/>
      <c r="L17" s="18"/>
      <c r="M17" s="18"/>
    </row>
    <row r="18" spans="1:46" x14ac:dyDescent="0.25">
      <c r="C18" s="402" t="s">
        <v>359</v>
      </c>
      <c r="D18" s="399"/>
      <c r="E18" s="399"/>
      <c r="F18" s="18"/>
      <c r="G18" s="18"/>
      <c r="H18" s="18"/>
    </row>
    <row r="19" spans="1:46" x14ac:dyDescent="0.25">
      <c r="C19" s="399"/>
      <c r="D19" s="399"/>
      <c r="E19" s="399"/>
      <c r="AJ19" s="18"/>
      <c r="AK19" s="18"/>
      <c r="AL19" s="18"/>
      <c r="AM19" s="18"/>
      <c r="AN19" s="18"/>
      <c r="AO19" s="18"/>
      <c r="AP19" s="18"/>
      <c r="AQ19" s="18"/>
      <c r="AR19" s="18"/>
      <c r="AS19" s="18"/>
      <c r="AT19" s="18"/>
    </row>
    <row r="20" spans="1:46" x14ac:dyDescent="0.25">
      <c r="C20" s="399"/>
      <c r="D20" s="399"/>
      <c r="E20" s="399"/>
    </row>
    <row r="21" spans="1:46" ht="13" x14ac:dyDescent="0.3">
      <c r="C21" s="370"/>
      <c r="D21" s="370"/>
      <c r="E21" s="370"/>
      <c r="F21" s="242">
        <f>((F10*'Annahmen u Setzungen Lehre'!$D$25*'Annahmen u Setzungen Lehre'!$D$17*'Annahmen u Setzungen Lehre'!$D$200*'Annahmen u Setzungen Lehre'!$D$198)/'Annahmen u Setzungen Lehre'!$D$202)+((F11*'Annahmen u Setzungen Lehre'!$D$25*'Annahmen u Setzungen Lehre'!$D$17*'Annahmen u Setzungen Lehre'!$D$200*'Annahmen u Setzungen Lehre'!$D$198)/'Annahmen u Setzungen Lehre'!$D$202)</f>
        <v>0</v>
      </c>
      <c r="G21" s="242">
        <f>((G10*'Annahmen u Setzungen Lehre'!$D$25*'Annahmen u Setzungen Lehre'!$D$17*'Annahmen u Setzungen Lehre'!$D$200*'Annahmen u Setzungen Lehre'!$D$198)/'Annahmen u Setzungen Lehre'!$D$202)+((G11*'Annahmen u Setzungen Lehre'!$D$25*'Annahmen u Setzungen Lehre'!$D$17*'Annahmen u Setzungen Lehre'!$D$200*'Annahmen u Setzungen Lehre'!$D$198)/'Annahmen u Setzungen Lehre'!$D$202)</f>
        <v>0</v>
      </c>
      <c r="H21" s="242">
        <f>((H10*'Annahmen u Setzungen Lehre'!$D$25*'Annahmen u Setzungen Lehre'!$D$17*'Annahmen u Setzungen Lehre'!$D$200*'Annahmen u Setzungen Lehre'!$D$198)/'Annahmen u Setzungen Lehre'!$D$202)+((H11*'Annahmen u Setzungen Lehre'!$D$25*'Annahmen u Setzungen Lehre'!$D$17*'Annahmen u Setzungen Lehre'!$D$200*'Annahmen u Setzungen Lehre'!$D$198)/'Annahmen u Setzungen Lehre'!$D$202)</f>
        <v>0</v>
      </c>
      <c r="I21" s="242">
        <f>((I10*'Annahmen u Setzungen Lehre'!$D$25*'Annahmen u Setzungen Lehre'!$D$17*'Annahmen u Setzungen Lehre'!$D$200*'Annahmen u Setzungen Lehre'!$D$198)/'Annahmen u Setzungen Lehre'!$D$202)+((I11*'Annahmen u Setzungen Lehre'!$D$25*'Annahmen u Setzungen Lehre'!$D$17*'Annahmen u Setzungen Lehre'!$D$200*'Annahmen u Setzungen Lehre'!$D$198)/'Annahmen u Setzungen Lehre'!$D$202)</f>
        <v>0</v>
      </c>
      <c r="J21" s="242">
        <f>((J10*'Annahmen u Setzungen Lehre'!$D$25*'Annahmen u Setzungen Lehre'!$D$17*'Annahmen u Setzungen Lehre'!$D$200*'Annahmen u Setzungen Lehre'!$D$198)/'Annahmen u Setzungen Lehre'!$D$202)+((J11*'Annahmen u Setzungen Lehre'!$D$25*'Annahmen u Setzungen Lehre'!$D$17*'Annahmen u Setzungen Lehre'!$D$200*'Annahmen u Setzungen Lehre'!$D$198)/'Annahmen u Setzungen Lehre'!$D$202)</f>
        <v>0</v>
      </c>
      <c r="K21" s="242">
        <f>((K10*'Annahmen u Setzungen Lehre'!$D$25*'Annahmen u Setzungen Lehre'!$D$17*'Annahmen u Setzungen Lehre'!$D$200*'Annahmen u Setzungen Lehre'!$D$198)/'Annahmen u Setzungen Lehre'!$D$202)+((K11*'Annahmen u Setzungen Lehre'!$D$25*'Annahmen u Setzungen Lehre'!$D$17*'Annahmen u Setzungen Lehre'!$D$200*'Annahmen u Setzungen Lehre'!$D$198)/'Annahmen u Setzungen Lehre'!$D$202)</f>
        <v>0</v>
      </c>
      <c r="L21" s="242">
        <f>((L10*'Annahmen u Setzungen Lehre'!$D$25*'Annahmen u Setzungen Lehre'!$D$17*'Annahmen u Setzungen Lehre'!$D$200*'Annahmen u Setzungen Lehre'!$D$198)/'Annahmen u Setzungen Lehre'!$D$202)+((L11*'Annahmen u Setzungen Lehre'!$D$25*'Annahmen u Setzungen Lehre'!$D$17*'Annahmen u Setzungen Lehre'!$D$200*'Annahmen u Setzungen Lehre'!$D$198)/'Annahmen u Setzungen Lehre'!$D$202)</f>
        <v>0</v>
      </c>
      <c r="M21" s="242">
        <f>((M10*'Annahmen u Setzungen Lehre'!$D$25*'Annahmen u Setzungen Lehre'!$D$17*'Annahmen u Setzungen Lehre'!$D$200*'Annahmen u Setzungen Lehre'!$D$198)/'Annahmen u Setzungen Lehre'!$D$202)+((M11*'Annahmen u Setzungen Lehre'!$D$25*'Annahmen u Setzungen Lehre'!$D$17*'Annahmen u Setzungen Lehre'!$D$200*'Annahmen u Setzungen Lehre'!$D$198)/'Annahmen u Setzungen Lehre'!$D$202)</f>
        <v>0</v>
      </c>
      <c r="N21" s="242">
        <f>((N10*'Annahmen u Setzungen Lehre'!$D$25*'Annahmen u Setzungen Lehre'!$D$17*'Annahmen u Setzungen Lehre'!$D$200*'Annahmen u Setzungen Lehre'!$D$198)/'Annahmen u Setzungen Lehre'!$D$202)+((N11*'Annahmen u Setzungen Lehre'!$D$25*'Annahmen u Setzungen Lehre'!$D$17*'Annahmen u Setzungen Lehre'!$D$200*'Annahmen u Setzungen Lehre'!$D$198)/'Annahmen u Setzungen Lehre'!$D$202)</f>
        <v>0</v>
      </c>
      <c r="O21" s="242">
        <f>((O10*'Annahmen u Setzungen Lehre'!$D$25*'Annahmen u Setzungen Lehre'!$D$17*'Annahmen u Setzungen Lehre'!$D$200*'Annahmen u Setzungen Lehre'!$D$198)/'Annahmen u Setzungen Lehre'!$D$202)+((O11*'Annahmen u Setzungen Lehre'!$D$25*'Annahmen u Setzungen Lehre'!$D$17*'Annahmen u Setzungen Lehre'!$D$200*'Annahmen u Setzungen Lehre'!$D$198)/'Annahmen u Setzungen Lehre'!$D$202)</f>
        <v>0</v>
      </c>
      <c r="P21" s="242">
        <f>((P10*'Annahmen u Setzungen Lehre'!$D$25*'Annahmen u Setzungen Lehre'!$D$17*'Annahmen u Setzungen Lehre'!$D$200*'Annahmen u Setzungen Lehre'!$D$198)/'Annahmen u Setzungen Lehre'!$D$202)+((P11*'Annahmen u Setzungen Lehre'!$D$25*'Annahmen u Setzungen Lehre'!$D$17*'Annahmen u Setzungen Lehre'!$D$200*'Annahmen u Setzungen Lehre'!$D$198)/'Annahmen u Setzungen Lehre'!$D$202)</f>
        <v>0</v>
      </c>
      <c r="Q21" s="242">
        <f>((Q10*'Annahmen u Setzungen Lehre'!$D$25*'Annahmen u Setzungen Lehre'!$D$17*'Annahmen u Setzungen Lehre'!$D$200*'Annahmen u Setzungen Lehre'!$D$198)/'Annahmen u Setzungen Lehre'!$D$202)+((Q11*'Annahmen u Setzungen Lehre'!$D$25*'Annahmen u Setzungen Lehre'!$D$17*'Annahmen u Setzungen Lehre'!$D$200*'Annahmen u Setzungen Lehre'!$D$198)/'Annahmen u Setzungen Lehre'!$D$202)</f>
        <v>0</v>
      </c>
      <c r="R21" s="242">
        <f>((R10*'Annahmen u Setzungen Lehre'!$D$25*'Annahmen u Setzungen Lehre'!$D$17*'Annahmen u Setzungen Lehre'!$D$200*'Annahmen u Setzungen Lehre'!$D$198)/'Annahmen u Setzungen Lehre'!$D$202)+((R11*'Annahmen u Setzungen Lehre'!$D$25*'Annahmen u Setzungen Lehre'!$D$17*'Annahmen u Setzungen Lehre'!$D$200*'Annahmen u Setzungen Lehre'!$D$198)/'Annahmen u Setzungen Lehre'!$D$202)</f>
        <v>0</v>
      </c>
      <c r="S21" s="242">
        <f>((S10*'Annahmen u Setzungen Lehre'!$D$25*'Annahmen u Setzungen Lehre'!$D$17*'Annahmen u Setzungen Lehre'!$D$200*'Annahmen u Setzungen Lehre'!$D$198)/'Annahmen u Setzungen Lehre'!$D$202)+((S11*'Annahmen u Setzungen Lehre'!$D$25*'Annahmen u Setzungen Lehre'!$D$17*'Annahmen u Setzungen Lehre'!$D$200*'Annahmen u Setzungen Lehre'!$D$198)/'Annahmen u Setzungen Lehre'!$D$202)</f>
        <v>0</v>
      </c>
      <c r="T21" s="242">
        <f>((T10*'Annahmen u Setzungen Lehre'!$D$25*'Annahmen u Setzungen Lehre'!$D$17*'Annahmen u Setzungen Lehre'!$D$200*'Annahmen u Setzungen Lehre'!$D$198)/'Annahmen u Setzungen Lehre'!$D$202)+((T11*'Annahmen u Setzungen Lehre'!$D$25*'Annahmen u Setzungen Lehre'!$D$17*'Annahmen u Setzungen Lehre'!$D$200*'Annahmen u Setzungen Lehre'!$D$198)/'Annahmen u Setzungen Lehre'!$D$202)</f>
        <v>0</v>
      </c>
      <c r="U21" s="242">
        <f>((U10*'Annahmen u Setzungen Lehre'!$D$25*'Annahmen u Setzungen Lehre'!$D$17*'Annahmen u Setzungen Lehre'!$D$200*'Annahmen u Setzungen Lehre'!$D$198)/'Annahmen u Setzungen Lehre'!$D$202)+((U11*'Annahmen u Setzungen Lehre'!$D$25*'Annahmen u Setzungen Lehre'!$D$17*'Annahmen u Setzungen Lehre'!$D$200*'Annahmen u Setzungen Lehre'!$D$198)/'Annahmen u Setzungen Lehre'!$D$202)</f>
        <v>0</v>
      </c>
      <c r="V21" s="242">
        <f>((V10*'Annahmen u Setzungen Lehre'!$D$25*'Annahmen u Setzungen Lehre'!$D$17*'Annahmen u Setzungen Lehre'!$D$200*'Annahmen u Setzungen Lehre'!$D$198)/'Annahmen u Setzungen Lehre'!$D$202)+((V11*'Annahmen u Setzungen Lehre'!$D$25*'Annahmen u Setzungen Lehre'!$D$17*'Annahmen u Setzungen Lehre'!$D$200*'Annahmen u Setzungen Lehre'!$D$198)/'Annahmen u Setzungen Lehre'!$D$202)</f>
        <v>0</v>
      </c>
      <c r="W21" s="242">
        <f>((W10*'Annahmen u Setzungen Lehre'!$D$25*'Annahmen u Setzungen Lehre'!$D$17*'Annahmen u Setzungen Lehre'!$D$200*'Annahmen u Setzungen Lehre'!$D$198)/'Annahmen u Setzungen Lehre'!$D$202)+((W11*'Annahmen u Setzungen Lehre'!$D$25*'Annahmen u Setzungen Lehre'!$D$17*'Annahmen u Setzungen Lehre'!$D$200*'Annahmen u Setzungen Lehre'!$D$198)/'Annahmen u Setzungen Lehre'!$D$202)</f>
        <v>0</v>
      </c>
      <c r="X21" s="242">
        <f>((X10*'Annahmen u Setzungen Lehre'!$D$25*'Annahmen u Setzungen Lehre'!$D$17*'Annahmen u Setzungen Lehre'!$D$200*'Annahmen u Setzungen Lehre'!$D$198)/'Annahmen u Setzungen Lehre'!$D$202)+((X11*'Annahmen u Setzungen Lehre'!$D$25*'Annahmen u Setzungen Lehre'!$D$17*'Annahmen u Setzungen Lehre'!$D$200*'Annahmen u Setzungen Lehre'!$D$198)/'Annahmen u Setzungen Lehre'!$D$202)</f>
        <v>0</v>
      </c>
      <c r="Y21" s="242">
        <f>((Y10*'Annahmen u Setzungen Lehre'!$D$25*'Annahmen u Setzungen Lehre'!$D$17*'Annahmen u Setzungen Lehre'!$D$200*'Annahmen u Setzungen Lehre'!$D$198)/'Annahmen u Setzungen Lehre'!$D$202)+((Y11*'Annahmen u Setzungen Lehre'!$D$25*'Annahmen u Setzungen Lehre'!$D$17*'Annahmen u Setzungen Lehre'!$D$200*'Annahmen u Setzungen Lehre'!$D$198)/'Annahmen u Setzungen Lehre'!$D$202)</f>
        <v>0</v>
      </c>
      <c r="Z21" s="242">
        <f>((Z10*'Annahmen u Setzungen Lehre'!$D$25*'Annahmen u Setzungen Lehre'!$D$17*'Annahmen u Setzungen Lehre'!$D$200*'Annahmen u Setzungen Lehre'!$D$198)/'Annahmen u Setzungen Lehre'!$D$202)+((Z11*'Annahmen u Setzungen Lehre'!$D$25*'Annahmen u Setzungen Lehre'!$D$17*'Annahmen u Setzungen Lehre'!$D$200*'Annahmen u Setzungen Lehre'!$D$198)/'Annahmen u Setzungen Lehre'!$D$202)</f>
        <v>0</v>
      </c>
      <c r="AA21" s="242">
        <f>((AA10*'Annahmen u Setzungen Lehre'!$D$25*'Annahmen u Setzungen Lehre'!$D$17*'Annahmen u Setzungen Lehre'!$D$200*'Annahmen u Setzungen Lehre'!$D$198)/'Annahmen u Setzungen Lehre'!$D$202)+((AA11*'Annahmen u Setzungen Lehre'!$D$25*'Annahmen u Setzungen Lehre'!$D$17*'Annahmen u Setzungen Lehre'!$D$200*'Annahmen u Setzungen Lehre'!$D$198)/'Annahmen u Setzungen Lehre'!$D$202)</f>
        <v>0</v>
      </c>
      <c r="AB21" s="242">
        <f>((AB10*'Annahmen u Setzungen Lehre'!$D$25*'Annahmen u Setzungen Lehre'!$D$17*'Annahmen u Setzungen Lehre'!$D$200*'Annahmen u Setzungen Lehre'!$D$198)/'Annahmen u Setzungen Lehre'!$D$202)+((AB11*'Annahmen u Setzungen Lehre'!$D$25*'Annahmen u Setzungen Lehre'!$D$17*'Annahmen u Setzungen Lehre'!$D$200*'Annahmen u Setzungen Lehre'!$D$198)/'Annahmen u Setzungen Lehre'!$D$202)</f>
        <v>0</v>
      </c>
      <c r="AC21" s="242">
        <f>((AC10*'Annahmen u Setzungen Lehre'!$D$25*'Annahmen u Setzungen Lehre'!$D$17*'Annahmen u Setzungen Lehre'!$D$200*'Annahmen u Setzungen Lehre'!$D$198)/'Annahmen u Setzungen Lehre'!$D$202)+((AC11*'Annahmen u Setzungen Lehre'!$D$25*'Annahmen u Setzungen Lehre'!$D$17*'Annahmen u Setzungen Lehre'!$D$200*'Annahmen u Setzungen Lehre'!$D$198)/'Annahmen u Setzungen Lehre'!$D$202)</f>
        <v>0</v>
      </c>
      <c r="AD21" s="242">
        <f>((AD10*'Annahmen u Setzungen Lehre'!$D$25*'Annahmen u Setzungen Lehre'!$D$17*'Annahmen u Setzungen Lehre'!$D$200*'Annahmen u Setzungen Lehre'!$D$198)/'Annahmen u Setzungen Lehre'!$D$202)+((AD11*'Annahmen u Setzungen Lehre'!$D$25*'Annahmen u Setzungen Lehre'!$D$17*'Annahmen u Setzungen Lehre'!$D$200*'Annahmen u Setzungen Lehre'!$D$198)/'Annahmen u Setzungen Lehre'!$D$202)</f>
        <v>0</v>
      </c>
      <c r="AE21" s="179">
        <f>((AE10*'Annahmen u Setzungen Lehre'!$D$25*'Annahmen u Setzungen Lehre'!$D$17*'Annahmen u Setzungen Lehre'!$D$200*'Annahmen u Setzungen Lehre'!$D$198)/'Annahmen u Setzungen Lehre'!$D$202)+((AE11*'Annahmen u Setzungen Lehre'!$D$25*'Annahmen u Setzungen Lehre'!$D$17*'Annahmen u Setzungen Lehre'!$D$200*'Annahmen u Setzungen Lehre'!$D$198)/'Annahmen u Setzungen Lehre'!$D$202)</f>
        <v>0</v>
      </c>
      <c r="AF21" s="179">
        <f>((AF10*'Annahmen u Setzungen Lehre'!$D$25*'Annahmen u Setzungen Lehre'!$D$17*'Annahmen u Setzungen Lehre'!$D$200*'Annahmen u Setzungen Lehre'!$D$198)/'Annahmen u Setzungen Lehre'!$D$202)+((AF11*'Annahmen u Setzungen Lehre'!$D$25*'Annahmen u Setzungen Lehre'!$D$17*'Annahmen u Setzungen Lehre'!$D$200*'Annahmen u Setzungen Lehre'!$D$198)/'Annahmen u Setzungen Lehre'!$D$202)</f>
        <v>0</v>
      </c>
      <c r="AG21" s="179">
        <f>((AG10*'Annahmen u Setzungen Lehre'!$D$25*'Annahmen u Setzungen Lehre'!$D$17*'Annahmen u Setzungen Lehre'!$D$200*'Annahmen u Setzungen Lehre'!$D$198)/'Annahmen u Setzungen Lehre'!$D$202)+((AG11*'Annahmen u Setzungen Lehre'!$D$25*'Annahmen u Setzungen Lehre'!$D$17*'Annahmen u Setzungen Lehre'!$D$200*'Annahmen u Setzungen Lehre'!$D$198)/'Annahmen u Setzungen Lehre'!$D$202)</f>
        <v>0</v>
      </c>
      <c r="AH21" s="179">
        <f>((AH10*'Annahmen u Setzungen Lehre'!$D$25*'Annahmen u Setzungen Lehre'!$D$17*'Annahmen u Setzungen Lehre'!$D$200*'Annahmen u Setzungen Lehre'!$D$198)/'Annahmen u Setzungen Lehre'!$D$202)+((AH11*'Annahmen u Setzungen Lehre'!$D$25*'Annahmen u Setzungen Lehre'!$D$17*'Annahmen u Setzungen Lehre'!$D$200*'Annahmen u Setzungen Lehre'!$D$198)/'Annahmen u Setzungen Lehre'!$D$202)</f>
        <v>0</v>
      </c>
      <c r="AI21" s="179">
        <f>((AI10*'Annahmen u Setzungen Lehre'!$D$25*'Annahmen u Setzungen Lehre'!$D$17*'Annahmen u Setzungen Lehre'!$D$200*'Annahmen u Setzungen Lehre'!$D$198)/'Annahmen u Setzungen Lehre'!$D$202)+((AI11*'Annahmen u Setzungen Lehre'!$D$25*'Annahmen u Setzungen Lehre'!$D$17*'Annahmen u Setzungen Lehre'!$D$200*'Annahmen u Setzungen Lehre'!$D$198)/'Annahmen u Setzungen Lehre'!$D$202)</f>
        <v>0</v>
      </c>
    </row>
    <row r="22" spans="1:46" ht="13" hidden="1" x14ac:dyDescent="0.3">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row>
    <row r="23" spans="1:46" ht="13" hidden="1" x14ac:dyDescent="0.3">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row>
    <row r="24" spans="1:46" ht="13" hidden="1" x14ac:dyDescent="0.3">
      <c r="A24" s="10"/>
      <c r="C24" s="399"/>
      <c r="D24" s="399"/>
      <c r="E24" s="399"/>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179"/>
      <c r="AF24" s="179"/>
      <c r="AG24" s="179"/>
      <c r="AH24" s="179"/>
      <c r="AI24" s="179"/>
    </row>
    <row r="25" spans="1:46" ht="13" hidden="1" x14ac:dyDescent="0.3">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row>
    <row r="26" spans="1:46" ht="13" hidden="1" x14ac:dyDescent="0.3">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row>
    <row r="27" spans="1:46" ht="13" hidden="1" x14ac:dyDescent="0.3">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row>
    <row r="28" spans="1:46" ht="13" hidden="1" x14ac:dyDescent="0.3">
      <c r="A28" s="10"/>
      <c r="C28" s="399"/>
      <c r="D28" s="399"/>
      <c r="E28" s="399"/>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row>
    <row r="29" spans="1:46" ht="13" hidden="1" x14ac:dyDescent="0.3">
      <c r="A29" s="10"/>
      <c r="C29" s="399"/>
      <c r="D29" s="399"/>
      <c r="E29" s="399"/>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179"/>
      <c r="AF29" s="179"/>
      <c r="AG29" s="179"/>
      <c r="AH29" s="179"/>
      <c r="AI29" s="179"/>
    </row>
    <row r="30" spans="1:46" ht="13" hidden="1" x14ac:dyDescent="0.3">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row>
    <row r="31" spans="1:46" ht="13" hidden="1" x14ac:dyDescent="0.3">
      <c r="A31" s="10"/>
      <c r="C31" s="402"/>
      <c r="D31" s="399"/>
      <c r="E31" s="399"/>
      <c r="F31" s="340"/>
      <c r="G31" s="340"/>
      <c r="H31" s="341"/>
      <c r="I31" s="341"/>
      <c r="J31" s="341"/>
      <c r="K31" s="341"/>
      <c r="L31" s="341"/>
      <c r="M31" s="341"/>
      <c r="N31" s="340"/>
      <c r="O31" s="340"/>
      <c r="P31" s="340"/>
      <c r="Q31" s="340"/>
      <c r="R31" s="340"/>
      <c r="S31" s="340"/>
      <c r="T31" s="340"/>
      <c r="U31" s="340"/>
      <c r="V31" s="340"/>
      <c r="W31" s="340"/>
      <c r="X31" s="340"/>
      <c r="Y31" s="340"/>
      <c r="Z31" s="340"/>
      <c r="AA31" s="340"/>
      <c r="AB31" s="340"/>
      <c r="AC31" s="340"/>
      <c r="AD31" s="340"/>
    </row>
    <row r="32" spans="1:46" ht="13" hidden="1" x14ac:dyDescent="0.3">
      <c r="C32" s="399"/>
      <c r="D32" s="399"/>
      <c r="E32" s="399"/>
      <c r="F32" s="340"/>
      <c r="G32" s="340"/>
      <c r="H32" s="341"/>
      <c r="I32" s="341"/>
      <c r="J32" s="341"/>
      <c r="K32" s="341"/>
      <c r="L32" s="341"/>
      <c r="M32" s="341"/>
      <c r="N32" s="340"/>
      <c r="O32" s="340"/>
      <c r="P32" s="340"/>
      <c r="Q32" s="340"/>
      <c r="R32" s="340"/>
      <c r="S32" s="340"/>
      <c r="T32" s="340"/>
      <c r="U32" s="340"/>
      <c r="V32" s="340"/>
      <c r="W32" s="340"/>
      <c r="X32" s="340"/>
      <c r="Y32" s="340"/>
      <c r="Z32" s="340"/>
      <c r="AA32" s="340"/>
      <c r="AB32" s="340"/>
      <c r="AC32" s="340"/>
      <c r="AD32" s="340"/>
    </row>
    <row r="33" spans="1:74" ht="13" hidden="1" x14ac:dyDescent="0.3">
      <c r="C33" s="399"/>
      <c r="D33" s="399"/>
      <c r="E33" s="399"/>
      <c r="F33" s="340"/>
      <c r="G33" s="340"/>
      <c r="H33" s="341"/>
      <c r="I33" s="341"/>
      <c r="J33" s="341"/>
      <c r="K33" s="341"/>
      <c r="L33" s="341"/>
      <c r="M33" s="341"/>
      <c r="N33" s="340"/>
      <c r="O33" s="340"/>
      <c r="P33" s="340"/>
      <c r="Q33" s="340"/>
      <c r="R33" s="340"/>
      <c r="S33" s="340"/>
      <c r="T33" s="340"/>
      <c r="U33" s="340"/>
      <c r="V33" s="340"/>
      <c r="W33" s="340"/>
      <c r="X33" s="340"/>
      <c r="Y33" s="340"/>
      <c r="Z33" s="340"/>
      <c r="AA33" s="340"/>
      <c r="AB33" s="340"/>
      <c r="AC33" s="340"/>
      <c r="AD33" s="340"/>
    </row>
    <row r="34" spans="1:74" ht="13" hidden="1" x14ac:dyDescent="0.3">
      <c r="C34" s="370"/>
      <c r="D34" s="370"/>
      <c r="E34" s="370"/>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179"/>
      <c r="AF34" s="179"/>
      <c r="AG34" s="179"/>
      <c r="AH34" s="179"/>
      <c r="AI34" s="179"/>
    </row>
    <row r="35" spans="1:74" ht="13" hidden="1" x14ac:dyDescent="0.3">
      <c r="C35" s="18"/>
      <c r="E35" s="18"/>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185"/>
      <c r="AF35" s="185"/>
      <c r="AG35" s="185"/>
      <c r="AH35" s="185"/>
      <c r="AI35" s="185"/>
    </row>
    <row r="36" spans="1:74" ht="13" hidden="1" x14ac:dyDescent="0.3">
      <c r="C36" s="18"/>
      <c r="E36" s="18"/>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185"/>
      <c r="AF36" s="185"/>
      <c r="AG36" s="185"/>
      <c r="AH36" s="185"/>
      <c r="AI36" s="185"/>
    </row>
    <row r="37" spans="1:74" ht="13" hidden="1" x14ac:dyDescent="0.3">
      <c r="C37" s="18"/>
      <c r="E37" s="18"/>
      <c r="F37" s="340"/>
      <c r="G37" s="340"/>
      <c r="H37" s="341"/>
      <c r="I37" s="341"/>
      <c r="J37" s="341"/>
      <c r="K37" s="341"/>
      <c r="L37" s="341"/>
      <c r="M37" s="341"/>
      <c r="N37" s="340"/>
      <c r="O37" s="340"/>
      <c r="P37" s="340"/>
      <c r="Q37" s="340"/>
      <c r="R37" s="340"/>
      <c r="S37" s="340"/>
      <c r="T37" s="340"/>
      <c r="U37" s="340"/>
      <c r="V37" s="340"/>
      <c r="W37" s="340"/>
      <c r="X37" s="340"/>
      <c r="Y37" s="340"/>
      <c r="Z37" s="340"/>
      <c r="AA37" s="340"/>
      <c r="AB37" s="340"/>
      <c r="AC37" s="340"/>
      <c r="AD37" s="340"/>
    </row>
    <row r="38" spans="1:74" ht="13" hidden="1" x14ac:dyDescent="0.3">
      <c r="C38" s="18"/>
      <c r="E38" s="18"/>
      <c r="F38" s="340"/>
      <c r="G38" s="340"/>
      <c r="H38" s="341"/>
      <c r="I38" s="341"/>
      <c r="J38" s="341"/>
      <c r="K38" s="341"/>
      <c r="L38" s="341"/>
      <c r="M38" s="341"/>
      <c r="N38" s="340"/>
      <c r="O38" s="340"/>
      <c r="P38" s="340"/>
      <c r="Q38" s="340"/>
      <c r="R38" s="340"/>
      <c r="S38" s="340"/>
      <c r="T38" s="340"/>
      <c r="U38" s="340"/>
      <c r="V38" s="340"/>
      <c r="W38" s="340"/>
      <c r="X38" s="340"/>
      <c r="Y38" s="340"/>
      <c r="Z38" s="340"/>
      <c r="AA38" s="340"/>
      <c r="AB38" s="340"/>
      <c r="AC38" s="340"/>
      <c r="AD38" s="340"/>
    </row>
    <row r="39" spans="1:74" ht="13" hidden="1" x14ac:dyDescent="0.3">
      <c r="C39" s="18"/>
      <c r="E39" s="18"/>
      <c r="F39" s="340"/>
      <c r="G39" s="340"/>
      <c r="H39" s="341"/>
      <c r="I39" s="341"/>
      <c r="J39" s="341"/>
      <c r="K39" s="341"/>
      <c r="L39" s="341"/>
      <c r="M39" s="341"/>
      <c r="N39" s="340"/>
      <c r="O39" s="340"/>
      <c r="P39" s="340"/>
      <c r="Q39" s="340"/>
      <c r="R39" s="340"/>
      <c r="S39" s="340"/>
      <c r="T39" s="340"/>
      <c r="U39" s="340"/>
      <c r="V39" s="340"/>
      <c r="W39" s="340"/>
      <c r="X39" s="340"/>
      <c r="Y39" s="340"/>
      <c r="Z39" s="340"/>
      <c r="AA39" s="340"/>
      <c r="AB39" s="340"/>
      <c r="AC39" s="340"/>
      <c r="AD39" s="340"/>
    </row>
    <row r="40" spans="1:74" ht="13" hidden="1" x14ac:dyDescent="0.3">
      <c r="A40" s="105"/>
      <c r="B40" s="105"/>
      <c r="C40" s="18"/>
      <c r="E40" s="18"/>
      <c r="F40" s="340"/>
      <c r="G40" s="340"/>
      <c r="H40" s="341"/>
      <c r="I40" s="340"/>
      <c r="J40" s="340"/>
      <c r="K40" s="341"/>
      <c r="L40" s="341"/>
      <c r="M40" s="340"/>
      <c r="N40" s="340"/>
      <c r="O40" s="340"/>
      <c r="P40" s="340"/>
      <c r="Q40" s="340"/>
      <c r="R40" s="340"/>
      <c r="S40" s="340"/>
      <c r="T40" s="340"/>
      <c r="U40" s="340"/>
      <c r="V40" s="340"/>
      <c r="W40" s="340"/>
      <c r="X40" s="340"/>
      <c r="Y40" s="340"/>
      <c r="Z40" s="340"/>
      <c r="AA40" s="340"/>
      <c r="AB40" s="340"/>
      <c r="AC40" s="340"/>
      <c r="AD40" s="340"/>
    </row>
    <row r="41" spans="1:74" ht="13" hidden="1" x14ac:dyDescent="0.3">
      <c r="A41" s="105"/>
      <c r="B41" s="105"/>
      <c r="C41" s="18"/>
      <c r="E41" s="18"/>
      <c r="F41" s="340"/>
      <c r="G41" s="340"/>
      <c r="H41" s="341"/>
      <c r="I41" s="340"/>
      <c r="J41" s="340"/>
      <c r="K41" s="340"/>
      <c r="L41" s="340"/>
      <c r="M41" s="341"/>
      <c r="N41" s="341"/>
      <c r="O41" s="341"/>
      <c r="P41" s="341"/>
      <c r="Q41" s="341"/>
      <c r="R41" s="341"/>
      <c r="S41" s="341"/>
      <c r="T41" s="341"/>
      <c r="U41" s="341"/>
      <c r="V41" s="341"/>
      <c r="W41" s="341"/>
      <c r="X41" s="341"/>
      <c r="Y41" s="341"/>
      <c r="Z41" s="341"/>
      <c r="AA41" s="341"/>
      <c r="AB41" s="341"/>
      <c r="AC41" s="341"/>
      <c r="AD41" s="341"/>
      <c r="AE41" s="18"/>
      <c r="AF41" s="18"/>
      <c r="AG41" s="18"/>
      <c r="AH41" s="18"/>
      <c r="AI41" s="18"/>
      <c r="AJ41" s="18"/>
      <c r="AK41" s="18"/>
      <c r="AL41" s="18"/>
      <c r="AM41" s="18"/>
      <c r="AN41" s="18"/>
      <c r="AO41" s="18"/>
      <c r="AP41" s="18"/>
      <c r="AQ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row>
    <row r="42" spans="1:74" ht="13" hidden="1" x14ac:dyDescent="0.3">
      <c r="A42" s="105"/>
      <c r="B42" s="105"/>
      <c r="C42" s="18"/>
      <c r="E42" s="18"/>
      <c r="F42" s="340"/>
      <c r="G42" s="340"/>
      <c r="H42" s="341"/>
      <c r="I42" s="341"/>
      <c r="J42" s="341"/>
      <c r="K42" s="341"/>
      <c r="L42" s="341"/>
      <c r="M42" s="341"/>
      <c r="N42" s="340"/>
      <c r="O42" s="340"/>
      <c r="P42" s="340"/>
      <c r="Q42" s="340"/>
      <c r="R42" s="340"/>
      <c r="S42" s="340"/>
      <c r="T42" s="340"/>
      <c r="U42" s="340"/>
      <c r="V42" s="340"/>
      <c r="W42" s="340"/>
      <c r="X42" s="340"/>
      <c r="Y42" s="340"/>
      <c r="Z42" s="340"/>
      <c r="AA42" s="340"/>
      <c r="AB42" s="340"/>
      <c r="AC42" s="340"/>
      <c r="AD42" s="340"/>
      <c r="AE42" s="187"/>
      <c r="AF42" s="187"/>
      <c r="AG42" s="187"/>
      <c r="AH42" s="187"/>
      <c r="AI42" s="187"/>
      <c r="AJ42" s="187"/>
      <c r="AK42" s="187"/>
      <c r="AL42" s="187"/>
      <c r="AM42" s="187"/>
      <c r="AN42" s="187"/>
      <c r="AO42" s="187"/>
      <c r="AP42" s="187"/>
      <c r="AQ42" s="187"/>
      <c r="AS42" s="187"/>
      <c r="AT42" s="187"/>
      <c r="AU42" s="187"/>
      <c r="AV42" s="187"/>
      <c r="AW42" s="187"/>
      <c r="AX42" s="187"/>
      <c r="AY42" s="187"/>
      <c r="AZ42" s="187"/>
      <c r="BA42" s="187"/>
      <c r="BB42" s="187"/>
      <c r="BC42" s="187"/>
      <c r="BD42" s="187"/>
      <c r="BE42" s="187"/>
      <c r="BF42" s="187"/>
      <c r="BG42" s="187"/>
      <c r="BH42" s="187"/>
      <c r="BI42" s="187"/>
      <c r="BJ42" s="187"/>
      <c r="BK42" s="187"/>
      <c r="BL42" s="187"/>
      <c r="BM42" s="187"/>
      <c r="BN42" s="187"/>
      <c r="BO42" s="187"/>
      <c r="BP42" s="187"/>
      <c r="BQ42" s="187"/>
      <c r="BR42" s="187"/>
      <c r="BS42" s="187"/>
      <c r="BT42" s="187"/>
      <c r="BU42" s="187"/>
      <c r="BV42" s="187"/>
    </row>
    <row r="43" spans="1:74" ht="13" hidden="1" x14ac:dyDescent="0.3">
      <c r="A43" s="105"/>
      <c r="B43" s="105"/>
      <c r="C43" s="18"/>
      <c r="E43" s="18"/>
      <c r="F43" s="340"/>
      <c r="G43" s="340"/>
      <c r="H43" s="341"/>
      <c r="I43" s="341"/>
      <c r="J43" s="341"/>
      <c r="K43" s="341"/>
      <c r="L43" s="341"/>
      <c r="M43" s="341"/>
      <c r="N43" s="340"/>
      <c r="O43" s="340"/>
      <c r="P43" s="340"/>
      <c r="Q43" s="340"/>
      <c r="R43" s="340"/>
      <c r="S43" s="340"/>
      <c r="T43" s="340"/>
      <c r="U43" s="340"/>
      <c r="V43" s="340"/>
      <c r="W43" s="340"/>
      <c r="X43" s="340"/>
      <c r="Y43" s="340"/>
      <c r="Z43" s="340"/>
      <c r="AA43" s="340"/>
      <c r="AB43" s="340"/>
      <c r="AC43" s="340"/>
      <c r="AD43" s="340"/>
      <c r="AE43" s="187"/>
      <c r="AF43" s="187"/>
      <c r="AG43" s="187"/>
      <c r="AH43" s="187"/>
      <c r="AI43" s="187"/>
      <c r="AJ43" s="187"/>
      <c r="AK43" s="187"/>
      <c r="AL43" s="187"/>
      <c r="AM43" s="187"/>
      <c r="AN43" s="187"/>
      <c r="AO43" s="187"/>
      <c r="AP43" s="187"/>
      <c r="AQ43" s="187"/>
      <c r="AS43" s="187"/>
      <c r="AT43" s="187"/>
      <c r="AU43" s="187"/>
      <c r="AV43" s="187"/>
      <c r="AW43" s="187"/>
      <c r="AX43" s="187"/>
      <c r="AY43" s="187"/>
      <c r="AZ43" s="187"/>
      <c r="BA43" s="187"/>
      <c r="BB43" s="187"/>
      <c r="BC43" s="187"/>
      <c r="BD43" s="187"/>
      <c r="BE43" s="187"/>
      <c r="BF43" s="187"/>
      <c r="BG43" s="187"/>
      <c r="BH43" s="187"/>
      <c r="BI43" s="187"/>
      <c r="BJ43" s="187"/>
      <c r="BK43" s="187"/>
      <c r="BL43" s="187"/>
      <c r="BM43" s="187"/>
      <c r="BN43" s="187"/>
      <c r="BO43" s="187"/>
      <c r="BP43" s="187"/>
      <c r="BQ43" s="187"/>
      <c r="BR43" s="187"/>
      <c r="BS43" s="187"/>
      <c r="BT43" s="187"/>
      <c r="BU43" s="187"/>
      <c r="BV43" s="187"/>
    </row>
    <row r="44" spans="1:74" ht="13" hidden="1" x14ac:dyDescent="0.3">
      <c r="A44" s="105"/>
      <c r="B44" s="105"/>
      <c r="C44" s="18"/>
      <c r="E44" s="18"/>
      <c r="F44" s="340"/>
      <c r="G44" s="340"/>
      <c r="H44" s="341"/>
      <c r="I44" s="341"/>
      <c r="J44" s="341"/>
      <c r="K44" s="341"/>
      <c r="L44" s="341"/>
      <c r="M44" s="341"/>
      <c r="N44" s="340"/>
      <c r="O44" s="340"/>
      <c r="P44" s="340"/>
      <c r="Q44" s="340"/>
      <c r="R44" s="340"/>
      <c r="S44" s="340"/>
      <c r="T44" s="340"/>
      <c r="U44" s="340"/>
      <c r="V44" s="340"/>
      <c r="W44" s="340"/>
      <c r="X44" s="340"/>
      <c r="Y44" s="340"/>
      <c r="Z44" s="340"/>
      <c r="AA44" s="340"/>
      <c r="AB44" s="340"/>
      <c r="AC44" s="340"/>
      <c r="AD44" s="340"/>
      <c r="AE44" s="187"/>
      <c r="AF44" s="187"/>
      <c r="AG44" s="187"/>
      <c r="AH44" s="187"/>
      <c r="AI44" s="187"/>
      <c r="AJ44" s="187"/>
      <c r="AK44" s="187"/>
      <c r="AL44" s="187"/>
      <c r="AM44" s="187"/>
      <c r="AN44" s="187"/>
      <c r="AO44" s="187"/>
      <c r="AP44" s="187"/>
      <c r="AQ44" s="187"/>
      <c r="AS44" s="187"/>
      <c r="AT44" s="187"/>
      <c r="AU44" s="187"/>
      <c r="AV44" s="187"/>
      <c r="AW44" s="187"/>
      <c r="AX44" s="187"/>
      <c r="AY44" s="187"/>
      <c r="AZ44" s="187"/>
      <c r="BA44" s="187"/>
      <c r="BB44" s="187"/>
      <c r="BC44" s="187"/>
      <c r="BD44" s="187"/>
      <c r="BE44" s="187"/>
      <c r="BF44" s="187"/>
      <c r="BG44" s="187"/>
      <c r="BH44" s="187"/>
      <c r="BI44" s="187"/>
      <c r="BJ44" s="187"/>
      <c r="BK44" s="187"/>
      <c r="BL44" s="187"/>
      <c r="BM44" s="187"/>
      <c r="BN44" s="187"/>
      <c r="BO44" s="187"/>
      <c r="BP44" s="187"/>
      <c r="BQ44" s="187"/>
      <c r="BR44" s="187"/>
      <c r="BS44" s="187"/>
      <c r="BT44" s="187"/>
      <c r="BU44" s="187"/>
      <c r="BV44" s="187"/>
    </row>
    <row r="45" spans="1:74" ht="13" hidden="1" x14ac:dyDescent="0.3">
      <c r="A45" s="105"/>
      <c r="B45" s="105"/>
      <c r="C45" s="18"/>
      <c r="E45" s="18"/>
      <c r="F45" s="340"/>
      <c r="G45" s="340"/>
      <c r="H45" s="341"/>
      <c r="I45" s="341"/>
      <c r="J45" s="341"/>
      <c r="K45" s="341"/>
      <c r="L45" s="341"/>
      <c r="M45" s="341"/>
      <c r="N45" s="340"/>
      <c r="O45" s="340"/>
      <c r="P45" s="340"/>
      <c r="Q45" s="340"/>
      <c r="R45" s="340"/>
      <c r="S45" s="340"/>
      <c r="T45" s="340"/>
      <c r="U45" s="340"/>
      <c r="V45" s="340"/>
      <c r="W45" s="340"/>
      <c r="X45" s="340"/>
      <c r="Y45" s="340"/>
      <c r="Z45" s="340"/>
      <c r="AA45" s="340"/>
      <c r="AB45" s="340"/>
      <c r="AC45" s="340"/>
      <c r="AD45" s="340"/>
      <c r="AE45" s="187"/>
      <c r="AF45" s="187"/>
      <c r="AG45" s="187"/>
      <c r="AH45" s="187"/>
      <c r="AI45" s="187"/>
      <c r="AJ45" s="187"/>
      <c r="AK45" s="187"/>
      <c r="AL45" s="187"/>
      <c r="AM45" s="187"/>
      <c r="AN45" s="187"/>
      <c r="AO45" s="187"/>
      <c r="AP45" s="187"/>
      <c r="AQ45" s="187"/>
      <c r="AS45" s="187"/>
      <c r="AT45" s="187"/>
      <c r="AU45" s="187"/>
      <c r="AV45" s="187"/>
      <c r="AW45" s="187"/>
      <c r="AX45" s="187"/>
      <c r="AY45" s="187"/>
      <c r="AZ45" s="187"/>
      <c r="BA45" s="187"/>
      <c r="BB45" s="187"/>
      <c r="BC45" s="187"/>
      <c r="BD45" s="187"/>
      <c r="BE45" s="187"/>
      <c r="BF45" s="187"/>
      <c r="BG45" s="187"/>
      <c r="BH45" s="187"/>
      <c r="BI45" s="187"/>
      <c r="BJ45" s="187"/>
      <c r="BK45" s="187"/>
      <c r="BL45" s="187"/>
      <c r="BM45" s="187"/>
      <c r="BN45" s="187"/>
      <c r="BO45" s="187"/>
      <c r="BP45" s="187"/>
      <c r="BQ45" s="187"/>
      <c r="BR45" s="187"/>
      <c r="BS45" s="187"/>
      <c r="BT45" s="187"/>
      <c r="BU45" s="187"/>
      <c r="BV45" s="187"/>
    </row>
    <row r="46" spans="1:74" ht="13" hidden="1" x14ac:dyDescent="0.3">
      <c r="A46" s="105"/>
      <c r="B46" s="105"/>
      <c r="C46" s="18"/>
      <c r="E46" s="18"/>
      <c r="F46" s="340"/>
      <c r="G46" s="340"/>
      <c r="H46" s="341"/>
      <c r="I46" s="341"/>
      <c r="J46" s="341"/>
      <c r="K46" s="341"/>
      <c r="L46" s="341"/>
      <c r="M46" s="341"/>
      <c r="N46" s="340"/>
      <c r="O46" s="340"/>
      <c r="P46" s="340"/>
      <c r="Q46" s="340"/>
      <c r="R46" s="340"/>
      <c r="S46" s="340"/>
      <c r="T46" s="340"/>
      <c r="U46" s="340"/>
      <c r="V46" s="340"/>
      <c r="W46" s="340"/>
      <c r="X46" s="340"/>
      <c r="Y46" s="340"/>
      <c r="Z46" s="340"/>
      <c r="AA46" s="340"/>
      <c r="AB46" s="340"/>
      <c r="AC46" s="340"/>
      <c r="AD46" s="340"/>
      <c r="AE46" s="187"/>
      <c r="AF46" s="187"/>
      <c r="AG46" s="187"/>
      <c r="AH46" s="187"/>
      <c r="AI46" s="187"/>
      <c r="AJ46" s="187"/>
      <c r="AK46" s="187"/>
      <c r="AL46" s="187"/>
      <c r="AM46" s="187"/>
      <c r="AN46" s="187"/>
      <c r="AO46" s="187"/>
      <c r="AP46" s="187"/>
      <c r="AQ46" s="187"/>
      <c r="AS46" s="187"/>
      <c r="AT46" s="187"/>
      <c r="AU46" s="187"/>
      <c r="AV46" s="187"/>
      <c r="AW46" s="187"/>
      <c r="AX46" s="187"/>
      <c r="AY46" s="187"/>
      <c r="AZ46" s="187"/>
      <c r="BA46" s="187"/>
      <c r="BB46" s="187"/>
      <c r="BC46" s="187"/>
      <c r="BD46" s="187"/>
      <c r="BE46" s="187"/>
      <c r="BF46" s="187"/>
      <c r="BG46" s="187"/>
      <c r="BH46" s="187"/>
      <c r="BI46" s="187"/>
      <c r="BJ46" s="187"/>
      <c r="BK46" s="187"/>
      <c r="BL46" s="187"/>
      <c r="BM46" s="187"/>
      <c r="BN46" s="187"/>
      <c r="BO46" s="187"/>
      <c r="BP46" s="187"/>
      <c r="BQ46" s="187"/>
      <c r="BR46" s="187"/>
      <c r="BS46" s="187"/>
      <c r="BT46" s="187"/>
      <c r="BU46" s="187"/>
      <c r="BV46" s="187"/>
    </row>
    <row r="47" spans="1:74" ht="13" hidden="1" x14ac:dyDescent="0.3">
      <c r="A47" s="105"/>
      <c r="B47" s="105"/>
      <c r="C47" s="18"/>
      <c r="E47" s="18"/>
      <c r="F47" s="340"/>
      <c r="G47" s="340"/>
      <c r="H47" s="341"/>
      <c r="I47" s="341"/>
      <c r="J47" s="341"/>
      <c r="K47" s="341"/>
      <c r="L47" s="341"/>
      <c r="M47" s="341"/>
      <c r="N47" s="340"/>
      <c r="O47" s="340"/>
      <c r="P47" s="340"/>
      <c r="Q47" s="340"/>
      <c r="R47" s="340"/>
      <c r="S47" s="340"/>
      <c r="T47" s="340"/>
      <c r="U47" s="340"/>
      <c r="V47" s="340"/>
      <c r="W47" s="340"/>
      <c r="X47" s="340"/>
      <c r="Y47" s="340"/>
      <c r="Z47" s="340"/>
      <c r="AA47" s="340"/>
      <c r="AB47" s="340"/>
      <c r="AC47" s="340"/>
      <c r="AD47" s="340"/>
      <c r="AE47" s="187"/>
      <c r="AF47" s="187"/>
      <c r="AG47" s="187"/>
      <c r="AH47" s="187"/>
      <c r="AI47" s="187"/>
      <c r="AJ47" s="187"/>
      <c r="AK47" s="187"/>
      <c r="AL47" s="187"/>
      <c r="AM47" s="187"/>
      <c r="AN47" s="187"/>
      <c r="AO47" s="187"/>
      <c r="AP47" s="187"/>
      <c r="AQ47" s="187"/>
      <c r="AS47" s="187"/>
      <c r="AT47" s="187"/>
      <c r="AU47" s="187"/>
      <c r="AV47" s="187"/>
      <c r="AW47" s="187"/>
      <c r="AX47" s="187"/>
      <c r="AY47" s="187"/>
      <c r="AZ47" s="187"/>
      <c r="BA47" s="187"/>
      <c r="BB47" s="187"/>
      <c r="BC47" s="187"/>
      <c r="BD47" s="187"/>
      <c r="BE47" s="187"/>
      <c r="BF47" s="187"/>
      <c r="BG47" s="187"/>
      <c r="BH47" s="187"/>
      <c r="BI47" s="187"/>
      <c r="BJ47" s="187"/>
      <c r="BK47" s="187"/>
      <c r="BL47" s="187"/>
      <c r="BM47" s="187"/>
      <c r="BN47" s="187"/>
      <c r="BO47" s="187"/>
      <c r="BP47" s="187"/>
      <c r="BQ47" s="187"/>
      <c r="BR47" s="187"/>
      <c r="BS47" s="187"/>
      <c r="BT47" s="187"/>
      <c r="BU47" s="187"/>
      <c r="BV47" s="187"/>
    </row>
    <row r="48" spans="1:74" ht="13" hidden="1" x14ac:dyDescent="0.3">
      <c r="A48" s="105"/>
      <c r="B48" s="105"/>
      <c r="C48" s="18"/>
      <c r="E48" s="18"/>
      <c r="F48" s="340"/>
      <c r="G48" s="340"/>
      <c r="H48" s="341"/>
      <c r="I48" s="341"/>
      <c r="J48" s="341"/>
      <c r="K48" s="341"/>
      <c r="L48" s="341"/>
      <c r="M48" s="341"/>
      <c r="N48" s="340"/>
      <c r="O48" s="340"/>
      <c r="P48" s="340"/>
      <c r="Q48" s="340"/>
      <c r="R48" s="340"/>
      <c r="S48" s="340"/>
      <c r="T48" s="340"/>
      <c r="U48" s="340"/>
      <c r="V48" s="340"/>
      <c r="W48" s="340"/>
      <c r="X48" s="340"/>
      <c r="Y48" s="340"/>
      <c r="Z48" s="340"/>
      <c r="AA48" s="340"/>
      <c r="AB48" s="340"/>
      <c r="AC48" s="340"/>
      <c r="AD48" s="340"/>
      <c r="AE48" s="187"/>
      <c r="AF48" s="187"/>
      <c r="AG48" s="187"/>
      <c r="AH48" s="187"/>
      <c r="AI48" s="187"/>
      <c r="AJ48" s="187"/>
      <c r="AK48" s="187"/>
      <c r="AL48" s="187"/>
      <c r="AM48" s="187"/>
      <c r="AN48" s="187"/>
      <c r="AO48" s="187"/>
      <c r="AP48" s="187"/>
      <c r="AQ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7"/>
      <c r="BQ48" s="187"/>
      <c r="BR48" s="187"/>
      <c r="BS48" s="187"/>
      <c r="BT48" s="187"/>
      <c r="BU48" s="187"/>
      <c r="BV48" s="187"/>
    </row>
    <row r="49" spans="1:74" ht="13" hidden="1" x14ac:dyDescent="0.3">
      <c r="A49" s="105"/>
      <c r="B49" s="105"/>
      <c r="C49" s="18"/>
      <c r="E49" s="18"/>
      <c r="F49" s="340"/>
      <c r="G49" s="340"/>
      <c r="H49" s="341"/>
      <c r="I49" s="341"/>
      <c r="J49" s="341"/>
      <c r="K49" s="341"/>
      <c r="L49" s="341"/>
      <c r="M49" s="341"/>
      <c r="N49" s="340"/>
      <c r="O49" s="340"/>
      <c r="P49" s="340"/>
      <c r="Q49" s="340"/>
      <c r="R49" s="340"/>
      <c r="S49" s="340"/>
      <c r="T49" s="340"/>
      <c r="U49" s="340"/>
      <c r="V49" s="340"/>
      <c r="W49" s="340"/>
      <c r="X49" s="340"/>
      <c r="Y49" s="340"/>
      <c r="Z49" s="340"/>
      <c r="AA49" s="340"/>
      <c r="AB49" s="340"/>
      <c r="AC49" s="340"/>
      <c r="AD49" s="340"/>
      <c r="AE49" s="187"/>
      <c r="AF49" s="187"/>
      <c r="AG49" s="187"/>
      <c r="AH49" s="187"/>
      <c r="AI49" s="187"/>
      <c r="AJ49" s="187"/>
      <c r="AK49" s="187"/>
      <c r="AL49" s="187"/>
      <c r="AM49" s="187"/>
      <c r="AN49" s="187"/>
      <c r="AO49" s="187"/>
      <c r="AP49" s="187"/>
      <c r="AQ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7"/>
      <c r="BR49" s="187"/>
      <c r="BS49" s="187"/>
      <c r="BT49" s="187"/>
      <c r="BU49" s="187"/>
      <c r="BV49" s="187"/>
    </row>
    <row r="50" spans="1:74" ht="13" hidden="1" x14ac:dyDescent="0.3">
      <c r="A50" s="105"/>
      <c r="B50" s="105"/>
      <c r="C50" s="18"/>
      <c r="E50" s="18"/>
      <c r="F50" s="340"/>
      <c r="G50" s="340"/>
      <c r="H50" s="341"/>
      <c r="I50" s="341"/>
      <c r="J50" s="341"/>
      <c r="K50" s="341"/>
      <c r="L50" s="341"/>
      <c r="M50" s="341"/>
      <c r="N50" s="340"/>
      <c r="O50" s="340"/>
      <c r="P50" s="340"/>
      <c r="Q50" s="340"/>
      <c r="R50" s="340"/>
      <c r="S50" s="340"/>
      <c r="T50" s="340"/>
      <c r="U50" s="340"/>
      <c r="V50" s="340"/>
      <c r="W50" s="340"/>
      <c r="X50" s="340"/>
      <c r="Y50" s="340"/>
      <c r="Z50" s="340"/>
      <c r="AA50" s="340"/>
      <c r="AB50" s="340"/>
      <c r="AC50" s="340"/>
      <c r="AD50" s="340"/>
      <c r="AE50" s="187"/>
      <c r="AF50" s="187"/>
      <c r="AG50" s="187"/>
      <c r="AH50" s="187"/>
      <c r="AI50" s="187"/>
      <c r="AJ50" s="187"/>
      <c r="AK50" s="187"/>
      <c r="AL50" s="187"/>
      <c r="AM50" s="187"/>
      <c r="AN50" s="187"/>
      <c r="AO50" s="187"/>
      <c r="AP50" s="187"/>
      <c r="AQ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7"/>
      <c r="BR50" s="187"/>
      <c r="BS50" s="187"/>
      <c r="BT50" s="187"/>
      <c r="BU50" s="187"/>
      <c r="BV50" s="187"/>
    </row>
    <row r="51" spans="1:74" ht="13" hidden="1" x14ac:dyDescent="0.3">
      <c r="A51" s="105"/>
      <c r="B51" s="105"/>
      <c r="C51" s="18"/>
      <c r="E51" s="18"/>
      <c r="F51" s="340"/>
      <c r="G51" s="340"/>
      <c r="H51" s="341"/>
      <c r="I51" s="341"/>
      <c r="J51" s="341"/>
      <c r="K51" s="341"/>
      <c r="L51" s="341"/>
      <c r="M51" s="341"/>
      <c r="N51" s="340"/>
      <c r="O51" s="340"/>
      <c r="P51" s="340"/>
      <c r="Q51" s="340"/>
      <c r="R51" s="340"/>
      <c r="S51" s="340"/>
      <c r="T51" s="340"/>
      <c r="U51" s="340"/>
      <c r="V51" s="340"/>
      <c r="W51" s="340"/>
      <c r="X51" s="340"/>
      <c r="Y51" s="340"/>
      <c r="Z51" s="340"/>
      <c r="AA51" s="340"/>
      <c r="AB51" s="340"/>
      <c r="AC51" s="340"/>
      <c r="AD51" s="340"/>
      <c r="AE51" s="187"/>
      <c r="AF51" s="187"/>
      <c r="AG51" s="187"/>
      <c r="AH51" s="187"/>
      <c r="AI51" s="187"/>
      <c r="AJ51" s="187"/>
      <c r="AK51" s="187"/>
      <c r="AL51" s="187"/>
      <c r="AM51" s="187"/>
      <c r="AN51" s="187"/>
      <c r="AO51" s="187"/>
      <c r="AP51" s="187"/>
      <c r="AQ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7"/>
      <c r="BR51" s="187"/>
      <c r="BS51" s="187"/>
      <c r="BT51" s="187"/>
      <c r="BU51" s="187"/>
      <c r="BV51" s="187"/>
    </row>
    <row r="52" spans="1:74" ht="13" hidden="1" x14ac:dyDescent="0.3">
      <c r="A52" s="105"/>
      <c r="B52" s="105"/>
      <c r="C52" s="18"/>
      <c r="E52" s="18"/>
      <c r="F52" s="340"/>
      <c r="G52" s="340"/>
      <c r="H52" s="341"/>
      <c r="I52" s="341"/>
      <c r="J52" s="341"/>
      <c r="K52" s="341"/>
      <c r="L52" s="341"/>
      <c r="M52" s="341"/>
      <c r="N52" s="340"/>
      <c r="O52" s="340"/>
      <c r="P52" s="340"/>
      <c r="Q52" s="340"/>
      <c r="R52" s="340"/>
      <c r="S52" s="340"/>
      <c r="T52" s="340"/>
      <c r="U52" s="340"/>
      <c r="V52" s="340"/>
      <c r="W52" s="340"/>
      <c r="X52" s="340"/>
      <c r="Y52" s="340"/>
      <c r="Z52" s="340"/>
      <c r="AA52" s="340"/>
      <c r="AB52" s="340"/>
      <c r="AC52" s="340"/>
      <c r="AD52" s="340"/>
      <c r="AE52" s="187"/>
      <c r="AF52" s="187"/>
      <c r="AG52" s="187"/>
      <c r="AH52" s="187"/>
      <c r="AI52" s="187"/>
      <c r="AJ52" s="187"/>
      <c r="AK52" s="187"/>
      <c r="AL52" s="187"/>
      <c r="AM52" s="187"/>
      <c r="AN52" s="187"/>
      <c r="AO52" s="187"/>
      <c r="AP52" s="187"/>
      <c r="AQ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7"/>
      <c r="BR52" s="187"/>
      <c r="BS52" s="187"/>
      <c r="BT52" s="187"/>
      <c r="BU52" s="187"/>
      <c r="BV52" s="187"/>
    </row>
    <row r="53" spans="1:74" ht="13" hidden="1" x14ac:dyDescent="0.3">
      <c r="A53" s="105"/>
      <c r="B53" s="105"/>
      <c r="C53" s="18"/>
      <c r="E53" s="18"/>
      <c r="F53" s="340"/>
      <c r="G53" s="340"/>
      <c r="H53" s="341"/>
      <c r="I53" s="341"/>
      <c r="J53" s="341"/>
      <c r="K53" s="341"/>
      <c r="L53" s="341"/>
      <c r="M53" s="341"/>
      <c r="N53" s="340"/>
      <c r="O53" s="340"/>
      <c r="P53" s="340"/>
      <c r="Q53" s="340"/>
      <c r="R53" s="340"/>
      <c r="S53" s="340"/>
      <c r="T53" s="340"/>
      <c r="U53" s="340"/>
      <c r="V53" s="340"/>
      <c r="W53" s="340"/>
      <c r="X53" s="340"/>
      <c r="Y53" s="340"/>
      <c r="Z53" s="340"/>
      <c r="AA53" s="340"/>
      <c r="AB53" s="340"/>
      <c r="AC53" s="340"/>
      <c r="AD53" s="340"/>
      <c r="AE53" s="187"/>
      <c r="AF53" s="187"/>
      <c r="AG53" s="187"/>
      <c r="AH53" s="187"/>
      <c r="AI53" s="187"/>
      <c r="AJ53" s="187"/>
      <c r="AK53" s="187"/>
      <c r="AL53" s="187"/>
      <c r="AM53" s="187"/>
      <c r="AN53" s="187"/>
      <c r="AO53" s="187"/>
      <c r="AP53" s="187"/>
      <c r="AQ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7"/>
      <c r="BR53" s="187"/>
      <c r="BS53" s="187"/>
      <c r="BT53" s="187"/>
      <c r="BU53" s="187"/>
      <c r="BV53" s="187"/>
    </row>
    <row r="54" spans="1:74" ht="13" hidden="1" x14ac:dyDescent="0.3">
      <c r="A54" s="105"/>
      <c r="B54" s="105"/>
      <c r="C54" s="18"/>
      <c r="E54" s="18"/>
      <c r="F54" s="340"/>
      <c r="G54" s="340"/>
      <c r="H54" s="341"/>
      <c r="I54" s="341"/>
      <c r="J54" s="341"/>
      <c r="K54" s="341"/>
      <c r="L54" s="341"/>
      <c r="M54" s="341"/>
      <c r="N54" s="340"/>
      <c r="O54" s="340"/>
      <c r="P54" s="340"/>
      <c r="Q54" s="340"/>
      <c r="R54" s="340"/>
      <c r="S54" s="340"/>
      <c r="T54" s="340"/>
      <c r="U54" s="340"/>
      <c r="V54" s="340"/>
      <c r="W54" s="340"/>
      <c r="X54" s="340"/>
      <c r="Y54" s="340"/>
      <c r="Z54" s="340"/>
      <c r="AA54" s="340"/>
      <c r="AB54" s="340"/>
      <c r="AC54" s="340"/>
      <c r="AD54" s="340"/>
      <c r="AE54" s="187"/>
      <c r="AF54" s="187"/>
      <c r="AG54" s="187"/>
      <c r="AH54" s="187"/>
      <c r="AI54" s="187"/>
      <c r="AJ54" s="187"/>
      <c r="AK54" s="187"/>
      <c r="AL54" s="187"/>
      <c r="AM54" s="187"/>
      <c r="AN54" s="187"/>
      <c r="AO54" s="187"/>
      <c r="AP54" s="187"/>
      <c r="AQ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7"/>
      <c r="BR54" s="187"/>
      <c r="BS54" s="187"/>
      <c r="BT54" s="187"/>
      <c r="BU54" s="187"/>
      <c r="BV54" s="187"/>
    </row>
    <row r="55" spans="1:74" ht="13" hidden="1" x14ac:dyDescent="0.3">
      <c r="A55" s="105"/>
      <c r="B55" s="105"/>
      <c r="C55" s="18"/>
      <c r="E55" s="18"/>
      <c r="F55" s="340"/>
      <c r="G55" s="340"/>
      <c r="H55" s="341"/>
      <c r="I55" s="341"/>
      <c r="J55" s="341"/>
      <c r="K55" s="341"/>
      <c r="L55" s="341"/>
      <c r="M55" s="341"/>
      <c r="N55" s="340"/>
      <c r="O55" s="340"/>
      <c r="P55" s="340"/>
      <c r="Q55" s="340"/>
      <c r="R55" s="340"/>
      <c r="S55" s="340"/>
      <c r="T55" s="340"/>
      <c r="U55" s="340"/>
      <c r="V55" s="340"/>
      <c r="W55" s="340"/>
      <c r="X55" s="340"/>
      <c r="Y55" s="340"/>
      <c r="Z55" s="340"/>
      <c r="AA55" s="340"/>
      <c r="AB55" s="340"/>
      <c r="AC55" s="340"/>
      <c r="AD55" s="340"/>
      <c r="AE55" s="187"/>
      <c r="AF55" s="187"/>
      <c r="AG55" s="187"/>
      <c r="AH55" s="187"/>
      <c r="AI55" s="187"/>
      <c r="AJ55" s="187"/>
      <c r="AK55" s="187"/>
      <c r="AL55" s="187"/>
      <c r="AM55" s="187"/>
      <c r="AN55" s="187"/>
      <c r="AO55" s="187"/>
      <c r="AP55" s="187"/>
      <c r="AQ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c r="BP55" s="187"/>
      <c r="BQ55" s="187"/>
      <c r="BR55" s="187"/>
      <c r="BS55" s="187"/>
      <c r="BT55" s="187"/>
      <c r="BU55" s="187"/>
      <c r="BV55" s="187"/>
    </row>
    <row r="56" spans="1:74" ht="13" hidden="1" x14ac:dyDescent="0.3">
      <c r="A56" s="105"/>
      <c r="B56" s="105"/>
      <c r="C56" s="18"/>
      <c r="E56" s="18"/>
      <c r="F56" s="340"/>
      <c r="G56" s="340"/>
      <c r="H56" s="341"/>
      <c r="I56" s="341"/>
      <c r="J56" s="341"/>
      <c r="K56" s="341"/>
      <c r="L56" s="341"/>
      <c r="M56" s="341"/>
      <c r="N56" s="340"/>
      <c r="O56" s="340"/>
      <c r="P56" s="340"/>
      <c r="Q56" s="340"/>
      <c r="R56" s="340"/>
      <c r="S56" s="340"/>
      <c r="T56" s="340"/>
      <c r="U56" s="340"/>
      <c r="V56" s="340"/>
      <c r="W56" s="340"/>
      <c r="X56" s="340"/>
      <c r="Y56" s="340"/>
      <c r="Z56" s="340"/>
      <c r="AA56" s="340"/>
      <c r="AB56" s="340"/>
      <c r="AC56" s="340"/>
      <c r="AD56" s="340"/>
      <c r="AE56" s="187"/>
      <c r="AF56" s="187"/>
      <c r="AG56" s="187"/>
      <c r="AH56" s="187"/>
      <c r="AI56" s="187"/>
      <c r="AJ56" s="187"/>
      <c r="AK56" s="187"/>
      <c r="AL56" s="187"/>
      <c r="AM56" s="187"/>
      <c r="AN56" s="187"/>
      <c r="AO56" s="187"/>
      <c r="AP56" s="187"/>
      <c r="AQ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7"/>
      <c r="BR56" s="187"/>
      <c r="BS56" s="187"/>
      <c r="BT56" s="187"/>
      <c r="BU56" s="187"/>
      <c r="BV56" s="187"/>
    </row>
    <row r="57" spans="1:74" ht="13" hidden="1" x14ac:dyDescent="0.3">
      <c r="A57" s="105"/>
      <c r="B57" s="105"/>
      <c r="C57" s="18"/>
      <c r="E57" s="18"/>
      <c r="F57" s="340"/>
      <c r="G57" s="340"/>
      <c r="H57" s="341"/>
      <c r="I57" s="341"/>
      <c r="J57" s="341"/>
      <c r="K57" s="341"/>
      <c r="L57" s="341"/>
      <c r="M57" s="341"/>
      <c r="N57" s="340"/>
      <c r="O57" s="340"/>
      <c r="P57" s="340"/>
      <c r="Q57" s="340"/>
      <c r="R57" s="340"/>
      <c r="S57" s="340"/>
      <c r="T57" s="340"/>
      <c r="U57" s="340"/>
      <c r="V57" s="340"/>
      <c r="W57" s="340"/>
      <c r="X57" s="340"/>
      <c r="Y57" s="340"/>
      <c r="Z57" s="340"/>
      <c r="AA57" s="340"/>
      <c r="AB57" s="340"/>
      <c r="AC57" s="340"/>
      <c r="AD57" s="340"/>
      <c r="AE57" s="187"/>
      <c r="AF57" s="187"/>
      <c r="AG57" s="187"/>
      <c r="AH57" s="187"/>
      <c r="AI57" s="187"/>
      <c r="AJ57" s="187"/>
      <c r="AK57" s="187"/>
      <c r="AL57" s="187"/>
      <c r="AM57" s="187"/>
      <c r="AN57" s="187"/>
      <c r="AO57" s="187"/>
      <c r="AP57" s="187"/>
      <c r="AQ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7"/>
      <c r="BR57" s="187"/>
      <c r="BS57" s="187"/>
      <c r="BT57" s="187"/>
      <c r="BU57" s="187"/>
      <c r="BV57" s="187"/>
    </row>
    <row r="58" spans="1:74" ht="13" hidden="1" x14ac:dyDescent="0.3">
      <c r="A58" s="105"/>
      <c r="B58" s="105"/>
      <c r="C58" s="18"/>
      <c r="E58" s="18"/>
      <c r="F58" s="340"/>
      <c r="G58" s="340"/>
      <c r="H58" s="341"/>
      <c r="I58" s="341"/>
      <c r="J58" s="341"/>
      <c r="K58" s="341"/>
      <c r="L58" s="341"/>
      <c r="M58" s="341"/>
      <c r="N58" s="340"/>
      <c r="O58" s="340"/>
      <c r="P58" s="340"/>
      <c r="Q58" s="340"/>
      <c r="R58" s="340"/>
      <c r="S58" s="340"/>
      <c r="T58" s="340"/>
      <c r="U58" s="340"/>
      <c r="V58" s="340"/>
      <c r="W58" s="340"/>
      <c r="X58" s="340"/>
      <c r="Y58" s="340"/>
      <c r="Z58" s="340"/>
      <c r="AA58" s="340"/>
      <c r="AB58" s="340"/>
      <c r="AC58" s="340"/>
      <c r="AD58" s="340"/>
      <c r="AE58" s="187"/>
      <c r="AF58" s="187"/>
      <c r="AG58" s="187"/>
      <c r="AH58" s="187"/>
      <c r="AI58" s="187"/>
      <c r="AJ58" s="187"/>
      <c r="AK58" s="187"/>
      <c r="AL58" s="187"/>
      <c r="AM58" s="187"/>
      <c r="AN58" s="187"/>
      <c r="AO58" s="187"/>
      <c r="AP58" s="187"/>
      <c r="AQ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7"/>
      <c r="BR58" s="187"/>
      <c r="BS58" s="187"/>
      <c r="BT58" s="187"/>
      <c r="BU58" s="187"/>
      <c r="BV58" s="187"/>
    </row>
    <row r="59" spans="1:74" ht="13" hidden="1" x14ac:dyDescent="0.3">
      <c r="A59" s="105"/>
      <c r="B59" s="105"/>
      <c r="C59" s="18"/>
      <c r="E59" s="18"/>
      <c r="F59" s="340"/>
      <c r="G59" s="340"/>
      <c r="H59" s="341"/>
      <c r="I59" s="341"/>
      <c r="J59" s="341"/>
      <c r="K59" s="341"/>
      <c r="L59" s="341"/>
      <c r="M59" s="341"/>
      <c r="N59" s="340"/>
      <c r="O59" s="340"/>
      <c r="P59" s="340"/>
      <c r="Q59" s="340"/>
      <c r="R59" s="340"/>
      <c r="S59" s="340"/>
      <c r="T59" s="340"/>
      <c r="U59" s="340"/>
      <c r="V59" s="340"/>
      <c r="W59" s="340"/>
      <c r="X59" s="340"/>
      <c r="Y59" s="340"/>
      <c r="Z59" s="340"/>
      <c r="AA59" s="340"/>
      <c r="AB59" s="340"/>
      <c r="AC59" s="340"/>
      <c r="AD59" s="340"/>
      <c r="AE59" s="187"/>
      <c r="AF59" s="187"/>
      <c r="AG59" s="187"/>
      <c r="AH59" s="187"/>
      <c r="AI59" s="187"/>
      <c r="AJ59" s="187"/>
      <c r="AK59" s="187"/>
      <c r="AL59" s="187"/>
      <c r="AM59" s="187"/>
      <c r="AN59" s="187"/>
      <c r="AO59" s="187"/>
      <c r="AP59" s="187"/>
      <c r="AQ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7"/>
      <c r="BR59" s="187"/>
      <c r="BS59" s="187"/>
      <c r="BT59" s="187"/>
      <c r="BU59" s="187"/>
      <c r="BV59" s="187"/>
    </row>
    <row r="60" spans="1:74" ht="13" hidden="1" x14ac:dyDescent="0.3">
      <c r="A60" s="105"/>
      <c r="B60" s="105"/>
      <c r="C60" s="18"/>
      <c r="E60" s="18"/>
      <c r="F60" s="340"/>
      <c r="G60" s="340"/>
      <c r="H60" s="341"/>
      <c r="I60" s="341"/>
      <c r="J60" s="341"/>
      <c r="K60" s="341"/>
      <c r="L60" s="341"/>
      <c r="M60" s="341"/>
      <c r="N60" s="340"/>
      <c r="O60" s="340"/>
      <c r="P60" s="340"/>
      <c r="Q60" s="340"/>
      <c r="R60" s="340"/>
      <c r="S60" s="340"/>
      <c r="T60" s="340"/>
      <c r="U60" s="340"/>
      <c r="V60" s="340"/>
      <c r="W60" s="340"/>
      <c r="X60" s="340"/>
      <c r="Y60" s="340"/>
      <c r="Z60" s="340"/>
      <c r="AA60" s="340"/>
      <c r="AB60" s="340"/>
      <c r="AC60" s="340"/>
      <c r="AD60" s="340"/>
      <c r="AE60" s="187"/>
      <c r="AF60" s="187"/>
      <c r="AG60" s="187"/>
      <c r="AH60" s="187"/>
      <c r="AI60" s="187"/>
      <c r="AJ60" s="187"/>
      <c r="AK60" s="187"/>
      <c r="AL60" s="187"/>
      <c r="AM60" s="187"/>
      <c r="AN60" s="187"/>
      <c r="AO60" s="187"/>
      <c r="AP60" s="187"/>
      <c r="AQ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c r="BP60" s="187"/>
      <c r="BQ60" s="187"/>
      <c r="BR60" s="187"/>
      <c r="BS60" s="187"/>
      <c r="BT60" s="187"/>
      <c r="BU60" s="187"/>
      <c r="BV60" s="187"/>
    </row>
    <row r="61" spans="1:74" ht="13" hidden="1" x14ac:dyDescent="0.3">
      <c r="A61" s="105"/>
      <c r="B61" s="105"/>
      <c r="C61" s="18"/>
      <c r="E61" s="18"/>
      <c r="F61" s="340"/>
      <c r="G61" s="340"/>
      <c r="H61" s="341"/>
      <c r="I61" s="341"/>
      <c r="J61" s="341"/>
      <c r="K61" s="341"/>
      <c r="L61" s="341"/>
      <c r="M61" s="341"/>
      <c r="N61" s="340"/>
      <c r="O61" s="340"/>
      <c r="P61" s="340"/>
      <c r="Q61" s="340"/>
      <c r="R61" s="340"/>
      <c r="S61" s="340"/>
      <c r="T61" s="340"/>
      <c r="U61" s="340"/>
      <c r="V61" s="340"/>
      <c r="W61" s="340"/>
      <c r="X61" s="340"/>
      <c r="Y61" s="340"/>
      <c r="Z61" s="340"/>
      <c r="AA61" s="340"/>
      <c r="AB61" s="340"/>
      <c r="AC61" s="340"/>
      <c r="AD61" s="340"/>
      <c r="AE61" s="187"/>
      <c r="AF61" s="187"/>
      <c r="AG61" s="187"/>
      <c r="AH61" s="187"/>
      <c r="AI61" s="187"/>
      <c r="AJ61" s="187"/>
      <c r="AK61" s="187"/>
      <c r="AL61" s="187"/>
      <c r="AM61" s="187"/>
      <c r="AN61" s="187"/>
      <c r="AO61" s="187"/>
      <c r="AP61" s="187"/>
      <c r="AQ61" s="187"/>
      <c r="AS61" s="187"/>
      <c r="AT61" s="187"/>
      <c r="AU61" s="187"/>
      <c r="AV61" s="187"/>
      <c r="AW61" s="187"/>
      <c r="AX61" s="187"/>
      <c r="AY61" s="187"/>
      <c r="AZ61" s="187"/>
      <c r="BA61" s="187"/>
      <c r="BB61" s="187"/>
      <c r="BC61" s="187"/>
      <c r="BD61" s="187"/>
      <c r="BE61" s="187"/>
      <c r="BF61" s="187"/>
      <c r="BG61" s="187"/>
      <c r="BH61" s="187"/>
      <c r="BI61" s="187"/>
      <c r="BJ61" s="187"/>
      <c r="BK61" s="187"/>
      <c r="BL61" s="187"/>
      <c r="BM61" s="187"/>
      <c r="BN61" s="187"/>
      <c r="BO61" s="187"/>
      <c r="BP61" s="187"/>
      <c r="BQ61" s="187"/>
      <c r="BR61" s="187"/>
      <c r="BS61" s="187"/>
      <c r="BT61" s="187"/>
      <c r="BU61" s="187"/>
      <c r="BV61" s="187"/>
    </row>
    <row r="62" spans="1:74" ht="13" hidden="1" x14ac:dyDescent="0.3">
      <c r="A62" s="105"/>
      <c r="B62" s="105"/>
      <c r="C62" s="18"/>
      <c r="E62" s="18"/>
      <c r="F62" s="340"/>
      <c r="G62" s="340"/>
      <c r="H62" s="341"/>
      <c r="I62" s="341"/>
      <c r="J62" s="341"/>
      <c r="K62" s="341"/>
      <c r="L62" s="341"/>
      <c r="M62" s="341"/>
      <c r="N62" s="340"/>
      <c r="O62" s="340"/>
      <c r="P62" s="340"/>
      <c r="Q62" s="340"/>
      <c r="R62" s="340"/>
      <c r="S62" s="340"/>
      <c r="T62" s="340"/>
      <c r="U62" s="340"/>
      <c r="V62" s="340"/>
      <c r="W62" s="340"/>
      <c r="X62" s="340"/>
      <c r="Y62" s="340"/>
      <c r="Z62" s="340"/>
      <c r="AA62" s="340"/>
      <c r="AB62" s="340"/>
      <c r="AC62" s="340"/>
      <c r="AD62" s="340"/>
      <c r="AE62" s="187"/>
      <c r="AF62" s="187"/>
      <c r="AG62" s="187"/>
      <c r="AH62" s="187"/>
      <c r="AI62" s="187"/>
      <c r="AJ62" s="187"/>
      <c r="AK62" s="187"/>
      <c r="AL62" s="187"/>
      <c r="AM62" s="187"/>
      <c r="AN62" s="187"/>
      <c r="AO62" s="187"/>
      <c r="AP62" s="187"/>
      <c r="AQ62" s="187"/>
      <c r="AS62" s="187"/>
      <c r="AT62" s="187"/>
      <c r="AU62" s="187"/>
      <c r="AV62" s="187"/>
      <c r="AW62" s="187"/>
      <c r="AX62" s="187"/>
      <c r="AY62" s="187"/>
      <c r="AZ62" s="187"/>
      <c r="BA62" s="187"/>
      <c r="BB62" s="187"/>
      <c r="BC62" s="187"/>
      <c r="BD62" s="187"/>
      <c r="BE62" s="187"/>
      <c r="BF62" s="187"/>
      <c r="BG62" s="187"/>
      <c r="BH62" s="187"/>
      <c r="BI62" s="187"/>
      <c r="BJ62" s="187"/>
      <c r="BK62" s="187"/>
      <c r="BL62" s="187"/>
      <c r="BM62" s="187"/>
      <c r="BN62" s="187"/>
      <c r="BO62" s="187"/>
      <c r="BP62" s="187"/>
      <c r="BQ62" s="187"/>
      <c r="BR62" s="187"/>
      <c r="BS62" s="187"/>
      <c r="BT62" s="187"/>
      <c r="BU62" s="187"/>
      <c r="BV62" s="187"/>
    </row>
    <row r="63" spans="1:74" ht="13" hidden="1" x14ac:dyDescent="0.3">
      <c r="A63" s="105"/>
      <c r="B63" s="105"/>
      <c r="C63" s="18"/>
      <c r="E63" s="18"/>
      <c r="F63" s="340"/>
      <c r="G63" s="340"/>
      <c r="H63" s="341"/>
      <c r="I63" s="341"/>
      <c r="J63" s="341"/>
      <c r="K63" s="341"/>
      <c r="L63" s="341"/>
      <c r="M63" s="341"/>
      <c r="N63" s="340"/>
      <c r="O63" s="340"/>
      <c r="P63" s="340"/>
      <c r="Q63" s="340"/>
      <c r="R63" s="340"/>
      <c r="S63" s="340"/>
      <c r="T63" s="340"/>
      <c r="U63" s="340"/>
      <c r="V63" s="340"/>
      <c r="W63" s="340"/>
      <c r="X63" s="340"/>
      <c r="Y63" s="340"/>
      <c r="Z63" s="340"/>
      <c r="AA63" s="340"/>
      <c r="AB63" s="340"/>
      <c r="AC63" s="340"/>
      <c r="AD63" s="340"/>
      <c r="AE63" s="187"/>
      <c r="AF63" s="187"/>
      <c r="AG63" s="187"/>
      <c r="AH63" s="187"/>
      <c r="AI63" s="187"/>
      <c r="AJ63" s="187"/>
      <c r="AK63" s="187"/>
      <c r="AL63" s="187"/>
      <c r="AM63" s="187"/>
      <c r="AN63" s="187"/>
      <c r="AO63" s="187"/>
      <c r="AP63" s="187"/>
      <c r="AQ63" s="187"/>
      <c r="AS63" s="187"/>
      <c r="AT63" s="187"/>
      <c r="AU63" s="187"/>
      <c r="AV63" s="187"/>
      <c r="AW63" s="187"/>
      <c r="AX63" s="187"/>
      <c r="AY63" s="187"/>
      <c r="AZ63" s="187"/>
      <c r="BA63" s="187"/>
      <c r="BB63" s="187"/>
      <c r="BC63" s="187"/>
      <c r="BD63" s="187"/>
      <c r="BE63" s="187"/>
      <c r="BF63" s="187"/>
      <c r="BG63" s="187"/>
      <c r="BH63" s="187"/>
      <c r="BI63" s="187"/>
      <c r="BJ63" s="187"/>
      <c r="BK63" s="187"/>
      <c r="BL63" s="187"/>
      <c r="BM63" s="187"/>
      <c r="BN63" s="187"/>
      <c r="BO63" s="187"/>
      <c r="BP63" s="187"/>
      <c r="BQ63" s="187"/>
      <c r="BR63" s="187"/>
      <c r="BS63" s="187"/>
      <c r="BT63" s="187"/>
      <c r="BU63" s="187"/>
      <c r="BV63" s="187"/>
    </row>
    <row r="64" spans="1:74" ht="13" hidden="1" x14ac:dyDescent="0.3">
      <c r="A64" s="105"/>
      <c r="B64" s="105"/>
      <c r="C64" s="18"/>
      <c r="E64" s="18"/>
      <c r="F64" s="340"/>
      <c r="G64" s="340"/>
      <c r="H64" s="341"/>
      <c r="I64" s="341"/>
      <c r="J64" s="341"/>
      <c r="K64" s="341"/>
      <c r="L64" s="341"/>
      <c r="M64" s="341"/>
      <c r="N64" s="340"/>
      <c r="O64" s="340"/>
      <c r="P64" s="340"/>
      <c r="Q64" s="340"/>
      <c r="R64" s="340"/>
      <c r="S64" s="340"/>
      <c r="T64" s="340"/>
      <c r="U64" s="340"/>
      <c r="V64" s="340"/>
      <c r="W64" s="340"/>
      <c r="X64" s="340"/>
      <c r="Y64" s="340"/>
      <c r="Z64" s="340"/>
      <c r="AA64" s="340"/>
      <c r="AB64" s="340"/>
      <c r="AC64" s="340"/>
      <c r="AD64" s="340"/>
      <c r="AE64" s="187"/>
      <c r="AF64" s="187"/>
      <c r="AG64" s="187"/>
      <c r="AH64" s="187"/>
      <c r="AI64" s="187"/>
      <c r="AJ64" s="187"/>
      <c r="AK64" s="187"/>
      <c r="AL64" s="187"/>
      <c r="AM64" s="187"/>
      <c r="AN64" s="187"/>
      <c r="AO64" s="187"/>
      <c r="AP64" s="187"/>
      <c r="AQ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7"/>
      <c r="BR64" s="187"/>
      <c r="BS64" s="187"/>
      <c r="BT64" s="187"/>
      <c r="BU64" s="187"/>
      <c r="BV64" s="187"/>
    </row>
    <row r="65" spans="1:74" ht="13" hidden="1" x14ac:dyDescent="0.3">
      <c r="A65" s="105"/>
      <c r="B65" s="105"/>
      <c r="C65" s="18"/>
      <c r="E65" s="18"/>
      <c r="F65" s="340"/>
      <c r="G65" s="340"/>
      <c r="H65" s="341"/>
      <c r="I65" s="341"/>
      <c r="J65" s="341"/>
      <c r="K65" s="341"/>
      <c r="L65" s="341"/>
      <c r="M65" s="341"/>
      <c r="N65" s="340"/>
      <c r="O65" s="340"/>
      <c r="P65" s="340"/>
      <c r="Q65" s="340"/>
      <c r="R65" s="340"/>
      <c r="S65" s="340"/>
      <c r="T65" s="340"/>
      <c r="U65" s="340"/>
      <c r="V65" s="340"/>
      <c r="W65" s="340"/>
      <c r="X65" s="340"/>
      <c r="Y65" s="340"/>
      <c r="Z65" s="340"/>
      <c r="AA65" s="340"/>
      <c r="AB65" s="340"/>
      <c r="AC65" s="340"/>
      <c r="AD65" s="340"/>
      <c r="AE65" s="187"/>
      <c r="AF65" s="187"/>
      <c r="AG65" s="187"/>
      <c r="AH65" s="187"/>
      <c r="AI65" s="187"/>
      <c r="AJ65" s="187"/>
      <c r="AK65" s="187"/>
      <c r="AL65" s="187"/>
      <c r="AM65" s="187"/>
      <c r="AN65" s="187"/>
      <c r="AO65" s="187"/>
      <c r="AP65" s="187"/>
      <c r="AQ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7"/>
      <c r="BQ65" s="187"/>
      <c r="BR65" s="187"/>
      <c r="BS65" s="187"/>
      <c r="BT65" s="187"/>
      <c r="BU65" s="187"/>
      <c r="BV65" s="187"/>
    </row>
    <row r="66" spans="1:74" ht="13" hidden="1" x14ac:dyDescent="0.3">
      <c r="A66" s="105"/>
      <c r="B66" s="105"/>
      <c r="C66" s="18"/>
      <c r="E66" s="18"/>
      <c r="F66" s="340"/>
      <c r="G66" s="340"/>
      <c r="H66" s="341"/>
      <c r="I66" s="341"/>
      <c r="J66" s="341"/>
      <c r="K66" s="341"/>
      <c r="L66" s="341"/>
      <c r="M66" s="341"/>
      <c r="N66" s="340"/>
      <c r="O66" s="340"/>
      <c r="P66" s="340"/>
      <c r="Q66" s="340"/>
      <c r="R66" s="340"/>
      <c r="S66" s="340"/>
      <c r="T66" s="340"/>
      <c r="U66" s="340"/>
      <c r="V66" s="340"/>
      <c r="W66" s="340"/>
      <c r="X66" s="340"/>
      <c r="Y66" s="340"/>
      <c r="Z66" s="340"/>
      <c r="AA66" s="340"/>
      <c r="AB66" s="340"/>
      <c r="AC66" s="340"/>
      <c r="AD66" s="340"/>
      <c r="AE66" s="187"/>
      <c r="AF66" s="187"/>
      <c r="AG66" s="187"/>
      <c r="AH66" s="187"/>
      <c r="AI66" s="187"/>
      <c r="AJ66" s="187"/>
      <c r="AK66" s="187"/>
      <c r="AL66" s="187"/>
      <c r="AM66" s="187"/>
      <c r="AN66" s="187"/>
      <c r="AO66" s="187"/>
      <c r="AP66" s="187"/>
      <c r="AQ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7"/>
      <c r="BR66" s="187"/>
      <c r="BS66" s="187"/>
      <c r="BT66" s="187"/>
      <c r="BU66" s="187"/>
      <c r="BV66" s="187"/>
    </row>
    <row r="67" spans="1:74" ht="13" hidden="1" x14ac:dyDescent="0.3">
      <c r="A67" s="105"/>
      <c r="B67" s="105"/>
      <c r="C67" s="18"/>
      <c r="E67" s="18"/>
      <c r="F67" s="340"/>
      <c r="G67" s="340"/>
      <c r="H67" s="341"/>
      <c r="I67" s="341"/>
      <c r="J67" s="341"/>
      <c r="K67" s="341"/>
      <c r="L67" s="341"/>
      <c r="M67" s="341"/>
      <c r="N67" s="340"/>
      <c r="O67" s="340"/>
      <c r="P67" s="340"/>
      <c r="Q67" s="340"/>
      <c r="R67" s="340"/>
      <c r="S67" s="340"/>
      <c r="T67" s="340"/>
      <c r="U67" s="340"/>
      <c r="V67" s="340"/>
      <c r="W67" s="340"/>
      <c r="X67" s="340"/>
      <c r="Y67" s="340"/>
      <c r="Z67" s="340"/>
      <c r="AA67" s="340"/>
      <c r="AB67" s="340"/>
      <c r="AC67" s="340"/>
      <c r="AD67" s="340"/>
      <c r="AE67" s="187"/>
      <c r="AF67" s="187"/>
      <c r="AG67" s="187"/>
      <c r="AH67" s="187"/>
      <c r="AI67" s="187"/>
      <c r="AJ67" s="187"/>
      <c r="AK67" s="187"/>
      <c r="AL67" s="187"/>
      <c r="AM67" s="187"/>
      <c r="AN67" s="187"/>
      <c r="AO67" s="187"/>
      <c r="AP67" s="187"/>
      <c r="AQ67" s="187"/>
      <c r="AS67" s="187"/>
      <c r="AT67" s="187"/>
      <c r="AU67" s="187"/>
      <c r="AV67" s="187"/>
      <c r="AW67" s="187"/>
      <c r="AX67" s="187"/>
      <c r="AY67" s="187"/>
      <c r="AZ67" s="187"/>
      <c r="BA67" s="187"/>
      <c r="BB67" s="187"/>
      <c r="BC67" s="187"/>
      <c r="BD67" s="187"/>
      <c r="BE67" s="187"/>
      <c r="BF67" s="187"/>
      <c r="BG67" s="187"/>
      <c r="BH67" s="187"/>
      <c r="BI67" s="187"/>
      <c r="BJ67" s="187"/>
      <c r="BK67" s="187"/>
      <c r="BL67" s="187"/>
      <c r="BM67" s="187"/>
      <c r="BN67" s="187"/>
      <c r="BO67" s="187"/>
      <c r="BP67" s="187"/>
      <c r="BQ67" s="187"/>
      <c r="BR67" s="187"/>
      <c r="BS67" s="187"/>
      <c r="BT67" s="187"/>
      <c r="BU67" s="187"/>
      <c r="BV67" s="187"/>
    </row>
    <row r="68" spans="1:74" ht="13" hidden="1" x14ac:dyDescent="0.3">
      <c r="A68" s="105"/>
      <c r="B68" s="105"/>
      <c r="C68" s="18"/>
      <c r="E68" s="18"/>
      <c r="F68" s="340"/>
      <c r="G68" s="340"/>
      <c r="H68" s="341"/>
      <c r="I68" s="341"/>
      <c r="J68" s="341"/>
      <c r="K68" s="341"/>
      <c r="L68" s="341"/>
      <c r="M68" s="341"/>
      <c r="N68" s="340"/>
      <c r="O68" s="340"/>
      <c r="P68" s="340"/>
      <c r="Q68" s="340"/>
      <c r="R68" s="340"/>
      <c r="S68" s="340"/>
      <c r="T68" s="340"/>
      <c r="U68" s="340"/>
      <c r="V68" s="340"/>
      <c r="W68" s="340"/>
      <c r="X68" s="340"/>
      <c r="Y68" s="340"/>
      <c r="Z68" s="340"/>
      <c r="AA68" s="340"/>
      <c r="AB68" s="340"/>
      <c r="AC68" s="340"/>
      <c r="AD68" s="340"/>
      <c r="AE68" s="187"/>
      <c r="AF68" s="187"/>
      <c r="AG68" s="187"/>
      <c r="AH68" s="187"/>
      <c r="AI68" s="187"/>
      <c r="AJ68" s="187"/>
      <c r="AK68" s="187"/>
      <c r="AL68" s="187"/>
      <c r="AM68" s="187"/>
      <c r="AN68" s="187"/>
      <c r="AO68" s="187"/>
      <c r="AP68" s="187"/>
      <c r="AQ68" s="187"/>
      <c r="AS68" s="187"/>
      <c r="AT68" s="187"/>
      <c r="AU68" s="187"/>
      <c r="AV68" s="187"/>
      <c r="AW68" s="187"/>
      <c r="AX68" s="187"/>
      <c r="AY68" s="187"/>
      <c r="AZ68" s="187"/>
      <c r="BA68" s="187"/>
      <c r="BB68" s="187"/>
      <c r="BC68" s="187"/>
      <c r="BD68" s="187"/>
      <c r="BE68" s="187"/>
      <c r="BF68" s="187"/>
      <c r="BG68" s="187"/>
      <c r="BH68" s="187"/>
      <c r="BI68" s="187"/>
      <c r="BJ68" s="187"/>
      <c r="BK68" s="187"/>
      <c r="BL68" s="187"/>
      <c r="BM68" s="187"/>
      <c r="BN68" s="187"/>
      <c r="BO68" s="187"/>
      <c r="BP68" s="187"/>
      <c r="BQ68" s="187"/>
      <c r="BR68" s="187"/>
      <c r="BS68" s="187"/>
      <c r="BT68" s="187"/>
      <c r="BU68" s="187"/>
      <c r="BV68" s="187"/>
    </row>
    <row r="69" spans="1:74" ht="13" hidden="1" x14ac:dyDescent="0.3">
      <c r="A69" s="105"/>
      <c r="B69" s="105"/>
      <c r="C69" s="18"/>
      <c r="E69" s="18"/>
      <c r="F69" s="340"/>
      <c r="G69" s="340"/>
      <c r="H69" s="341"/>
      <c r="I69" s="341"/>
      <c r="J69" s="341"/>
      <c r="K69" s="341"/>
      <c r="L69" s="341"/>
      <c r="M69" s="341"/>
      <c r="N69" s="340"/>
      <c r="O69" s="340"/>
      <c r="P69" s="340"/>
      <c r="Q69" s="340"/>
      <c r="R69" s="340"/>
      <c r="S69" s="340"/>
      <c r="T69" s="340"/>
      <c r="U69" s="340"/>
      <c r="V69" s="340"/>
      <c r="W69" s="340"/>
      <c r="X69" s="340"/>
      <c r="Y69" s="340"/>
      <c r="Z69" s="340"/>
      <c r="AA69" s="340"/>
      <c r="AB69" s="340"/>
      <c r="AC69" s="340"/>
      <c r="AD69" s="340"/>
      <c r="AE69" s="187"/>
      <c r="AF69" s="187"/>
      <c r="AG69" s="187"/>
      <c r="AH69" s="187"/>
      <c r="AI69" s="187"/>
      <c r="AJ69" s="187"/>
      <c r="AK69" s="187"/>
      <c r="AL69" s="187"/>
      <c r="AM69" s="187"/>
      <c r="AN69" s="187"/>
      <c r="AO69" s="187"/>
      <c r="AP69" s="187"/>
      <c r="AQ69" s="187"/>
      <c r="AS69" s="187"/>
      <c r="AT69" s="187"/>
      <c r="AU69" s="187"/>
      <c r="AV69" s="187"/>
      <c r="AW69" s="187"/>
      <c r="AX69" s="187"/>
      <c r="AY69" s="187"/>
      <c r="AZ69" s="187"/>
      <c r="BA69" s="187"/>
      <c r="BB69" s="187"/>
      <c r="BC69" s="187"/>
      <c r="BD69" s="187"/>
      <c r="BE69" s="187"/>
      <c r="BF69" s="187"/>
      <c r="BG69" s="187"/>
      <c r="BH69" s="187"/>
      <c r="BI69" s="187"/>
      <c r="BJ69" s="187"/>
      <c r="BK69" s="187"/>
      <c r="BL69" s="187"/>
      <c r="BM69" s="187"/>
      <c r="BN69" s="187"/>
      <c r="BO69" s="187"/>
      <c r="BP69" s="187"/>
      <c r="BQ69" s="187"/>
      <c r="BR69" s="187"/>
      <c r="BS69" s="187"/>
      <c r="BT69" s="187"/>
      <c r="BU69" s="187"/>
      <c r="BV69" s="187"/>
    </row>
    <row r="70" spans="1:74" ht="13" hidden="1" x14ac:dyDescent="0.3">
      <c r="A70" s="105"/>
      <c r="B70" s="105"/>
      <c r="C70" s="18"/>
      <c r="E70" s="18"/>
      <c r="F70" s="340"/>
      <c r="G70" s="340"/>
      <c r="H70" s="341"/>
      <c r="I70" s="341"/>
      <c r="J70" s="341"/>
      <c r="K70" s="341"/>
      <c r="L70" s="341"/>
      <c r="M70" s="341"/>
      <c r="N70" s="340"/>
      <c r="O70" s="340"/>
      <c r="P70" s="340"/>
      <c r="Q70" s="340"/>
      <c r="R70" s="340"/>
      <c r="S70" s="340"/>
      <c r="T70" s="340"/>
      <c r="U70" s="340"/>
      <c r="V70" s="340"/>
      <c r="W70" s="340"/>
      <c r="X70" s="340"/>
      <c r="Y70" s="340"/>
      <c r="Z70" s="340"/>
      <c r="AA70" s="340"/>
      <c r="AB70" s="340"/>
      <c r="AC70" s="340"/>
      <c r="AD70" s="340"/>
      <c r="AE70" s="187"/>
      <c r="AF70" s="187"/>
      <c r="AG70" s="187"/>
      <c r="AH70" s="187"/>
      <c r="AI70" s="187"/>
      <c r="AJ70" s="187"/>
      <c r="AK70" s="187"/>
      <c r="AL70" s="187"/>
      <c r="AM70" s="187"/>
      <c r="AN70" s="187"/>
      <c r="AO70" s="187"/>
      <c r="AP70" s="187"/>
      <c r="AQ70" s="187"/>
      <c r="AS70" s="187"/>
      <c r="AT70" s="187"/>
      <c r="AU70" s="187"/>
      <c r="AV70" s="187"/>
      <c r="AW70" s="187"/>
      <c r="AX70" s="187"/>
      <c r="AY70" s="187"/>
      <c r="AZ70" s="187"/>
      <c r="BA70" s="187"/>
      <c r="BB70" s="187"/>
      <c r="BC70" s="187"/>
      <c r="BD70" s="187"/>
      <c r="BE70" s="187"/>
      <c r="BF70" s="187"/>
      <c r="BG70" s="187"/>
      <c r="BH70" s="187"/>
      <c r="BI70" s="187"/>
      <c r="BJ70" s="187"/>
      <c r="BK70" s="187"/>
      <c r="BL70" s="187"/>
      <c r="BM70" s="187"/>
      <c r="BN70" s="187"/>
      <c r="BO70" s="187"/>
      <c r="BP70" s="187"/>
      <c r="BQ70" s="187"/>
      <c r="BR70" s="187"/>
      <c r="BS70" s="187"/>
      <c r="BT70" s="187"/>
      <c r="BU70" s="187"/>
      <c r="BV70" s="187"/>
    </row>
    <row r="71" spans="1:74" ht="13" hidden="1" x14ac:dyDescent="0.3">
      <c r="A71" s="105"/>
      <c r="B71" s="105"/>
      <c r="C71" s="18"/>
      <c r="E71" s="18"/>
      <c r="F71" s="340"/>
      <c r="G71" s="340"/>
      <c r="H71" s="341"/>
      <c r="I71" s="341"/>
      <c r="J71" s="341"/>
      <c r="K71" s="341"/>
      <c r="L71" s="341"/>
      <c r="M71" s="341"/>
      <c r="N71" s="340"/>
      <c r="O71" s="340"/>
      <c r="P71" s="340"/>
      <c r="Q71" s="340"/>
      <c r="R71" s="340"/>
      <c r="S71" s="340"/>
      <c r="T71" s="340"/>
      <c r="U71" s="340"/>
      <c r="V71" s="340"/>
      <c r="W71" s="340"/>
      <c r="X71" s="340"/>
      <c r="Y71" s="340"/>
      <c r="Z71" s="340"/>
      <c r="AA71" s="340"/>
      <c r="AB71" s="340"/>
      <c r="AC71" s="340"/>
      <c r="AD71" s="340"/>
      <c r="AE71" s="187"/>
      <c r="AF71" s="187"/>
      <c r="AG71" s="187"/>
      <c r="AH71" s="187"/>
      <c r="AI71" s="187"/>
      <c r="AJ71" s="187"/>
      <c r="AK71" s="187"/>
      <c r="AL71" s="187"/>
      <c r="AM71" s="187"/>
      <c r="AN71" s="187"/>
      <c r="AO71" s="187"/>
      <c r="AP71" s="187"/>
      <c r="AQ71" s="187"/>
      <c r="AS71" s="187"/>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c r="BP71" s="187"/>
      <c r="BQ71" s="187"/>
      <c r="BR71" s="187"/>
      <c r="BS71" s="187"/>
      <c r="BT71" s="187"/>
      <c r="BU71" s="187"/>
      <c r="BV71" s="187"/>
    </row>
    <row r="72" spans="1:74" ht="13" hidden="1" x14ac:dyDescent="0.3">
      <c r="A72" s="105"/>
      <c r="B72" s="105"/>
      <c r="C72" s="18"/>
      <c r="E72" s="18"/>
      <c r="F72" s="340"/>
      <c r="G72" s="340"/>
      <c r="H72" s="341"/>
      <c r="I72" s="341"/>
      <c r="J72" s="341"/>
      <c r="K72" s="341"/>
      <c r="L72" s="341"/>
      <c r="M72" s="341"/>
      <c r="N72" s="340"/>
      <c r="O72" s="340"/>
      <c r="P72" s="340"/>
      <c r="Q72" s="340"/>
      <c r="R72" s="340"/>
      <c r="S72" s="340"/>
      <c r="T72" s="340"/>
      <c r="U72" s="340"/>
      <c r="V72" s="340"/>
      <c r="W72" s="340"/>
      <c r="X72" s="340"/>
      <c r="Y72" s="340"/>
      <c r="Z72" s="340"/>
      <c r="AA72" s="340"/>
      <c r="AB72" s="340"/>
      <c r="AC72" s="340"/>
      <c r="AD72" s="340"/>
    </row>
    <row r="73" spans="1:74" ht="13" hidden="1" x14ac:dyDescent="0.3">
      <c r="A73" s="105"/>
      <c r="B73" s="105"/>
      <c r="C73" s="18"/>
      <c r="E73" s="18"/>
      <c r="F73" s="340"/>
      <c r="G73" s="340"/>
      <c r="H73" s="341"/>
      <c r="I73" s="341"/>
      <c r="J73" s="341"/>
      <c r="K73" s="341"/>
      <c r="L73" s="341"/>
      <c r="M73" s="341"/>
      <c r="N73" s="340"/>
      <c r="O73" s="340"/>
      <c r="P73" s="340"/>
      <c r="Q73" s="340"/>
      <c r="R73" s="340"/>
      <c r="S73" s="340"/>
      <c r="T73" s="340"/>
      <c r="U73" s="340"/>
      <c r="V73" s="340"/>
      <c r="W73" s="340"/>
      <c r="X73" s="340"/>
      <c r="Y73" s="340"/>
      <c r="Z73" s="340"/>
      <c r="AA73" s="340"/>
      <c r="AB73" s="340"/>
      <c r="AC73" s="340"/>
      <c r="AD73" s="340"/>
    </row>
    <row r="74" spans="1:74" ht="13" hidden="1" x14ac:dyDescent="0.3">
      <c r="A74" s="105"/>
      <c r="B74" s="105"/>
      <c r="C74" s="18"/>
      <c r="E74" s="18"/>
      <c r="F74" s="340"/>
      <c r="G74" s="340"/>
      <c r="H74" s="341"/>
      <c r="I74" s="341"/>
      <c r="J74" s="341"/>
      <c r="K74" s="341"/>
      <c r="L74" s="341"/>
      <c r="M74" s="341"/>
      <c r="N74" s="340"/>
      <c r="O74" s="340"/>
      <c r="P74" s="340"/>
      <c r="Q74" s="340"/>
      <c r="R74" s="340"/>
      <c r="S74" s="340"/>
      <c r="T74" s="340"/>
      <c r="U74" s="340"/>
      <c r="V74" s="340"/>
      <c r="W74" s="340"/>
      <c r="X74" s="340"/>
      <c r="Y74" s="340"/>
      <c r="Z74" s="340"/>
      <c r="AA74" s="340"/>
      <c r="AB74" s="340"/>
      <c r="AC74" s="340"/>
      <c r="AD74" s="340"/>
    </row>
    <row r="75" spans="1:74" ht="13" hidden="1" x14ac:dyDescent="0.3">
      <c r="C75" s="18"/>
      <c r="E75" s="18"/>
      <c r="F75" s="340"/>
      <c r="G75" s="340"/>
      <c r="H75" s="341"/>
      <c r="I75" s="341"/>
      <c r="J75" s="341"/>
      <c r="K75" s="341"/>
      <c r="L75" s="341"/>
      <c r="M75" s="341"/>
      <c r="N75" s="340"/>
      <c r="O75" s="340"/>
      <c r="P75" s="340"/>
      <c r="Q75" s="340"/>
      <c r="R75" s="340"/>
      <c r="S75" s="340"/>
      <c r="T75" s="340"/>
      <c r="U75" s="340"/>
      <c r="V75" s="340"/>
      <c r="W75" s="340"/>
      <c r="X75" s="340"/>
      <c r="Y75" s="340"/>
      <c r="Z75" s="340"/>
      <c r="AA75" s="340"/>
      <c r="AB75" s="340"/>
      <c r="AC75" s="340"/>
      <c r="AD75" s="340"/>
    </row>
    <row r="76" spans="1:74" ht="13" x14ac:dyDescent="0.3">
      <c r="F76" s="340"/>
      <c r="G76" s="340"/>
      <c r="H76" s="341"/>
      <c r="I76" s="341"/>
      <c r="J76" s="341"/>
      <c r="K76" s="341"/>
      <c r="L76" s="341"/>
      <c r="M76" s="341"/>
      <c r="N76" s="340"/>
      <c r="O76" s="340"/>
      <c r="P76" s="340"/>
      <c r="Q76" s="340"/>
      <c r="R76" s="340"/>
      <c r="S76" s="340"/>
      <c r="T76" s="340"/>
      <c r="U76" s="340"/>
      <c r="V76" s="340"/>
      <c r="W76" s="340"/>
      <c r="X76" s="340"/>
      <c r="Y76" s="340"/>
      <c r="Z76" s="340"/>
      <c r="AA76" s="340"/>
      <c r="AB76" s="340"/>
      <c r="AC76" s="340"/>
      <c r="AD76" s="340"/>
    </row>
    <row r="77" spans="1:74" ht="13" x14ac:dyDescent="0.3">
      <c r="C77" s="402" t="s">
        <v>370</v>
      </c>
      <c r="D77" s="370"/>
      <c r="E77" s="370"/>
      <c r="F77" s="340"/>
      <c r="G77" s="340"/>
      <c r="H77" s="341"/>
      <c r="I77" s="341"/>
      <c r="J77" s="341"/>
      <c r="K77" s="341"/>
      <c r="L77" s="341"/>
      <c r="M77" s="341"/>
      <c r="N77" s="340"/>
      <c r="O77" s="340"/>
      <c r="P77" s="340"/>
      <c r="Q77" s="340"/>
      <c r="R77" s="340"/>
      <c r="S77" s="340"/>
      <c r="T77" s="340"/>
      <c r="U77" s="340"/>
      <c r="V77" s="340"/>
      <c r="W77" s="340"/>
      <c r="X77" s="340"/>
      <c r="Y77" s="340"/>
      <c r="Z77" s="340"/>
      <c r="AA77" s="340"/>
      <c r="AB77" s="340"/>
      <c r="AC77" s="340"/>
      <c r="AD77" s="340"/>
    </row>
    <row r="78" spans="1:74" ht="13" x14ac:dyDescent="0.3">
      <c r="C78" s="370"/>
      <c r="D78" s="370"/>
      <c r="E78" s="370"/>
      <c r="F78" s="242">
        <f t="shared" ref="F78:AI78" si="2">SUM(F79:F80)</f>
        <v>0</v>
      </c>
      <c r="G78" s="242">
        <f t="shared" si="2"/>
        <v>0</v>
      </c>
      <c r="H78" s="242">
        <f t="shared" si="2"/>
        <v>0</v>
      </c>
      <c r="I78" s="242">
        <f t="shared" si="2"/>
        <v>0</v>
      </c>
      <c r="J78" s="242">
        <f t="shared" si="2"/>
        <v>0</v>
      </c>
      <c r="K78" s="242">
        <f t="shared" si="2"/>
        <v>0</v>
      </c>
      <c r="L78" s="242">
        <f t="shared" si="2"/>
        <v>0</v>
      </c>
      <c r="M78" s="242">
        <f t="shared" si="2"/>
        <v>0</v>
      </c>
      <c r="N78" s="242">
        <f t="shared" si="2"/>
        <v>0</v>
      </c>
      <c r="O78" s="242">
        <f t="shared" si="2"/>
        <v>0</v>
      </c>
      <c r="P78" s="242">
        <f t="shared" si="2"/>
        <v>0</v>
      </c>
      <c r="Q78" s="242">
        <f t="shared" si="2"/>
        <v>0</v>
      </c>
      <c r="R78" s="242">
        <f t="shared" si="2"/>
        <v>0</v>
      </c>
      <c r="S78" s="242">
        <f t="shared" si="2"/>
        <v>0</v>
      </c>
      <c r="T78" s="242">
        <f t="shared" si="2"/>
        <v>0</v>
      </c>
      <c r="U78" s="242">
        <f t="shared" si="2"/>
        <v>0</v>
      </c>
      <c r="V78" s="242">
        <f t="shared" si="2"/>
        <v>0</v>
      </c>
      <c r="W78" s="242">
        <f t="shared" si="2"/>
        <v>0</v>
      </c>
      <c r="X78" s="242">
        <f t="shared" si="2"/>
        <v>0</v>
      </c>
      <c r="Y78" s="242">
        <f t="shared" si="2"/>
        <v>0</v>
      </c>
      <c r="Z78" s="242">
        <f t="shared" si="2"/>
        <v>0</v>
      </c>
      <c r="AA78" s="242">
        <f t="shared" si="2"/>
        <v>0</v>
      </c>
      <c r="AB78" s="242">
        <f t="shared" si="2"/>
        <v>0</v>
      </c>
      <c r="AC78" s="242">
        <f t="shared" si="2"/>
        <v>0</v>
      </c>
      <c r="AD78" s="242">
        <f t="shared" si="2"/>
        <v>0</v>
      </c>
      <c r="AE78" s="179">
        <f t="shared" si="2"/>
        <v>0</v>
      </c>
      <c r="AF78" s="179">
        <f t="shared" si="2"/>
        <v>0</v>
      </c>
      <c r="AG78" s="179">
        <f t="shared" si="2"/>
        <v>0</v>
      </c>
      <c r="AH78" s="179">
        <f t="shared" si="2"/>
        <v>0</v>
      </c>
      <c r="AI78" s="179">
        <f t="shared" si="2"/>
        <v>0</v>
      </c>
    </row>
    <row r="79" spans="1:74" ht="13" x14ac:dyDescent="0.3">
      <c r="C79" s="18"/>
      <c r="D79" s="1" t="s">
        <v>488</v>
      </c>
      <c r="E79" s="18"/>
      <c r="F79" s="180">
        <f>SUM(F34,F24,F21,F9,F29)*('Annahmen u Setzungen Lehre'!$D$188-1)</f>
        <v>0</v>
      </c>
      <c r="G79" s="180">
        <f>SUM(G34,G24,G21,G9,G29)*('Annahmen u Setzungen Lehre'!$D$188-1)</f>
        <v>0</v>
      </c>
      <c r="H79" s="180">
        <f>SUM(H34,H24,H21,H9,H29)*('Annahmen u Setzungen Lehre'!$D$188-1)</f>
        <v>0</v>
      </c>
      <c r="I79" s="180">
        <f>SUM(I34,I24,I21,I9,I29)*('Annahmen u Setzungen Lehre'!$D$188-1)</f>
        <v>0</v>
      </c>
      <c r="J79" s="180">
        <f>SUM(J34,J24,J21,J9,J29)*('Annahmen u Setzungen Lehre'!$D$188-1)</f>
        <v>0</v>
      </c>
      <c r="K79" s="180">
        <f>SUM(K34,K24,K21,K9,K29)*('Annahmen u Setzungen Lehre'!$D$188-1)</f>
        <v>0</v>
      </c>
      <c r="L79" s="180">
        <f>SUM(L34,L24,L21,L9,L29)*('Annahmen u Setzungen Lehre'!$D$188-1)</f>
        <v>0</v>
      </c>
      <c r="M79" s="180">
        <f>SUM(M34,M24,M21,M9,M29)*('Annahmen u Setzungen Lehre'!$D$188-1)</f>
        <v>0</v>
      </c>
      <c r="N79" s="180">
        <f>SUM(N34,N24,N21,N9,N29)*('Annahmen u Setzungen Lehre'!$D$188-1)</f>
        <v>0</v>
      </c>
      <c r="O79" s="180">
        <f>SUM(O34,O24,O21,O9,O29)*('Annahmen u Setzungen Lehre'!$D$188-1)</f>
        <v>0</v>
      </c>
      <c r="P79" s="180">
        <f>SUM(P34,P24,P21,P9,P29)*('Annahmen u Setzungen Lehre'!$D$188-1)</f>
        <v>0</v>
      </c>
      <c r="Q79" s="180">
        <f>SUM(Q34,Q24,Q21,Q9,Q29)*('Annahmen u Setzungen Lehre'!$D$188-1)</f>
        <v>0</v>
      </c>
      <c r="R79" s="180">
        <f>SUM(R34,R24,R21,R9,R29)*('Annahmen u Setzungen Lehre'!$D$188-1)</f>
        <v>0</v>
      </c>
      <c r="S79" s="180">
        <f>SUM(S34,S24,S21,S9,S29)*('Annahmen u Setzungen Lehre'!$D$188-1)</f>
        <v>0</v>
      </c>
      <c r="T79" s="180">
        <f>SUM(T34,T24,T21,T9,T29)*('Annahmen u Setzungen Lehre'!$D$188-1)</f>
        <v>0</v>
      </c>
      <c r="U79" s="180">
        <f>SUM(U34,U24,U21,U9,U29)*('Annahmen u Setzungen Lehre'!$D$188-1)</f>
        <v>0</v>
      </c>
      <c r="V79" s="180">
        <f>SUM(V34,V24,V21,V9,V29)*('Annahmen u Setzungen Lehre'!$D$188-1)</f>
        <v>0</v>
      </c>
      <c r="W79" s="180">
        <f>SUM(W34,W24,W21,W9,W29)*('Annahmen u Setzungen Lehre'!$D$188-1)</f>
        <v>0</v>
      </c>
      <c r="X79" s="180">
        <f>SUM(X34,X24,X21,X9,X29)*('Annahmen u Setzungen Lehre'!$D$188-1)</f>
        <v>0</v>
      </c>
      <c r="Y79" s="180">
        <f>SUM(Y34,Y24,Y21,Y9,Y29)*('Annahmen u Setzungen Lehre'!$D$188-1)</f>
        <v>0</v>
      </c>
      <c r="Z79" s="180">
        <f>SUM(Z34,Z24,Z21,Z9,Z29)*('Annahmen u Setzungen Lehre'!$D$188-1)</f>
        <v>0</v>
      </c>
      <c r="AA79" s="180">
        <f>SUM(AA34,AA24,AA21,AA9,AA29)*('Annahmen u Setzungen Lehre'!$D$188-1)</f>
        <v>0</v>
      </c>
      <c r="AB79" s="180">
        <f>SUM(AB34,AB24,AB21,AB9,AB29)*('Annahmen u Setzungen Lehre'!$D$188-1)</f>
        <v>0</v>
      </c>
      <c r="AC79" s="180">
        <f>SUM(AC34,AC24,AC21,AC9,AC29)*('Annahmen u Setzungen Lehre'!$D$188-1)</f>
        <v>0</v>
      </c>
      <c r="AD79" s="180">
        <f>SUM(AD34,AD24,AD21,AD9,AD29)*('Annahmen u Setzungen Lehre'!$D$188-1)</f>
        <v>0</v>
      </c>
      <c r="AE79" s="185">
        <f>SUM(AE34,AE24,AE21,AE9,AE29)*('Annahmen u Setzungen Lehre'!$D$188-1)</f>
        <v>0</v>
      </c>
      <c r="AF79" s="185">
        <f>SUM(AF34,AF24,AF21,AF9,AF29)*('Annahmen u Setzungen Lehre'!$D$188-1)</f>
        <v>0</v>
      </c>
      <c r="AG79" s="185">
        <f>SUM(AG34,AG24,AG21,AG9,AG29)*('Annahmen u Setzungen Lehre'!$D$188-1)</f>
        <v>0</v>
      </c>
      <c r="AH79" s="185">
        <f>SUM(AH34,AH24,AH21,AH9,AH29)*('Annahmen u Setzungen Lehre'!$D$188-1)</f>
        <v>0</v>
      </c>
      <c r="AI79" s="185">
        <f>SUM(AI34,AI24,AI21,AI9,AI29)*('Annahmen u Setzungen Lehre'!$D$188-1)</f>
        <v>0</v>
      </c>
    </row>
    <row r="80" spans="1:74" ht="13" x14ac:dyDescent="0.3">
      <c r="C80" s="18"/>
      <c r="D80" s="1" t="s">
        <v>489</v>
      </c>
      <c r="E80" s="18"/>
      <c r="F80" s="180">
        <f>SUM(F34,F24,F21,F9,F29)*'Annahmen u Setzungen Lehre'!$D$200</f>
        <v>0</v>
      </c>
      <c r="G80" s="180">
        <f>SUM(G34,G24,G21,G9,G29)*'Annahmen u Setzungen Lehre'!$D$200</f>
        <v>0</v>
      </c>
      <c r="H80" s="180">
        <f>SUM(H34,H24,H21,H9,H29)*'Annahmen u Setzungen Lehre'!$D$200</f>
        <v>0</v>
      </c>
      <c r="I80" s="180">
        <f>SUM(I34,I24,I21,I9,I29)*'Annahmen u Setzungen Lehre'!$D$200</f>
        <v>0</v>
      </c>
      <c r="J80" s="180">
        <f>SUM(J34,J24,J21,J9,J29)*'Annahmen u Setzungen Lehre'!$D$200</f>
        <v>0</v>
      </c>
      <c r="K80" s="180">
        <f>SUM(K34,K24,K21,K9,K29)*'Annahmen u Setzungen Lehre'!$D$200</f>
        <v>0</v>
      </c>
      <c r="L80" s="180">
        <f>SUM(L34,L24,L21,L9,L29)*'Annahmen u Setzungen Lehre'!$D$200</f>
        <v>0</v>
      </c>
      <c r="M80" s="180">
        <f>SUM(M34,M24,M21,M9,M29)*'Annahmen u Setzungen Lehre'!$D$200</f>
        <v>0</v>
      </c>
      <c r="N80" s="180">
        <f>SUM(N34,N24,N21,N9,N29)*'Annahmen u Setzungen Lehre'!$D$200</f>
        <v>0</v>
      </c>
      <c r="O80" s="180">
        <f>SUM(O34,O24,O21,O9,O29)*'Annahmen u Setzungen Lehre'!$D$200</f>
        <v>0</v>
      </c>
      <c r="P80" s="180">
        <f>SUM(P34,P24,P21,P9,P29)*'Annahmen u Setzungen Lehre'!$D$200</f>
        <v>0</v>
      </c>
      <c r="Q80" s="180">
        <f>SUM(Q34,Q24,Q21,Q9,Q29)*'Annahmen u Setzungen Lehre'!$D$200</f>
        <v>0</v>
      </c>
      <c r="R80" s="180">
        <f>SUM(R34,R24,R21,R9,R29)*'Annahmen u Setzungen Lehre'!$D$200</f>
        <v>0</v>
      </c>
      <c r="S80" s="180">
        <f>SUM(S34,S24,S21,S9,S29)*'Annahmen u Setzungen Lehre'!$D$200</f>
        <v>0</v>
      </c>
      <c r="T80" s="180">
        <f>SUM(T34,T24,T21,T9,T29)*'Annahmen u Setzungen Lehre'!$D$200</f>
        <v>0</v>
      </c>
      <c r="U80" s="180">
        <f>SUM(U34,U24,U21,U9,U29)*'Annahmen u Setzungen Lehre'!$D$200</f>
        <v>0</v>
      </c>
      <c r="V80" s="180">
        <f>SUM(V34,V24,V21,V9,V29)*'Annahmen u Setzungen Lehre'!$D$200</f>
        <v>0</v>
      </c>
      <c r="W80" s="180">
        <f>SUM(W34,W24,W21,W9,W29)*'Annahmen u Setzungen Lehre'!$D$200</f>
        <v>0</v>
      </c>
      <c r="X80" s="180">
        <f>SUM(X34,X24,X21,X9,X29)*'Annahmen u Setzungen Lehre'!$D$200</f>
        <v>0</v>
      </c>
      <c r="Y80" s="180">
        <f>SUM(Y34,Y24,Y21,Y9,Y29)*'Annahmen u Setzungen Lehre'!$D$200</f>
        <v>0</v>
      </c>
      <c r="Z80" s="180">
        <f>SUM(Z34,Z24,Z21,Z9,Z29)*'Annahmen u Setzungen Lehre'!$D$200</f>
        <v>0</v>
      </c>
      <c r="AA80" s="180">
        <f>SUM(AA34,AA24,AA21,AA9,AA29)*'Annahmen u Setzungen Lehre'!$D$200</f>
        <v>0</v>
      </c>
      <c r="AB80" s="180">
        <f>SUM(AB34,AB24,AB21,AB9,AB29)*'Annahmen u Setzungen Lehre'!$D$200</f>
        <v>0</v>
      </c>
      <c r="AC80" s="180">
        <f>SUM(AC34,AC24,AC21,AC9,AC29)*'Annahmen u Setzungen Lehre'!$D$200</f>
        <v>0</v>
      </c>
      <c r="AD80" s="180">
        <f>SUM(AD34,AD24,AD21,AD9,AD29)*'Annahmen u Setzungen Lehre'!$D$200</f>
        <v>0</v>
      </c>
      <c r="AE80" s="185">
        <f>SUM(AE34,AE24,AE21,AE9,AE29)*'Annahmen u Setzungen Lehre'!$D$200</f>
        <v>0</v>
      </c>
      <c r="AF80" s="185">
        <f>SUM(AF34,AF24,AF21,AF9,AF29)*'Annahmen u Setzungen Lehre'!$D$200</f>
        <v>0</v>
      </c>
      <c r="AG80" s="185">
        <f>SUM(AG34,AG24,AG21,AG9,AG29)*'Annahmen u Setzungen Lehre'!$D$200</f>
        <v>0</v>
      </c>
      <c r="AH80" s="185">
        <f>SUM(AH34,AH24,AH21,AH9,AH29)*'Annahmen u Setzungen Lehre'!$D$200</f>
        <v>0</v>
      </c>
      <c r="AI80" s="185">
        <f>SUM(AI34,AI24,AI21,AI9,AI29)*'Annahmen u Setzungen Lehre'!$D$200</f>
        <v>0</v>
      </c>
    </row>
    <row r="81" spans="1:36" ht="13" x14ac:dyDescent="0.3">
      <c r="C81" s="18"/>
      <c r="E81" s="18"/>
      <c r="F81" s="262"/>
      <c r="G81" s="262"/>
      <c r="H81" s="342"/>
      <c r="I81" s="263"/>
      <c r="J81" s="263"/>
      <c r="K81" s="263"/>
      <c r="L81" s="263"/>
      <c r="M81" s="263"/>
      <c r="N81" s="262"/>
      <c r="O81" s="262"/>
      <c r="P81" s="262"/>
      <c r="Q81" s="262"/>
      <c r="R81" s="262"/>
      <c r="S81" s="262"/>
      <c r="T81" s="262"/>
      <c r="U81" s="262"/>
      <c r="V81" s="262"/>
      <c r="W81" s="262"/>
      <c r="X81" s="262"/>
      <c r="Y81" s="262"/>
      <c r="Z81" s="262"/>
      <c r="AA81" s="262"/>
      <c r="AB81" s="262"/>
      <c r="AC81" s="262"/>
      <c r="AD81" s="262"/>
    </row>
    <row r="82" spans="1:36" ht="13" hidden="1" x14ac:dyDescent="0.3">
      <c r="A82" s="10"/>
      <c r="C82" s="399"/>
      <c r="D82" s="370"/>
      <c r="E82" s="370"/>
      <c r="F82" s="262"/>
      <c r="G82" s="262"/>
      <c r="H82" s="342"/>
      <c r="I82" s="263"/>
      <c r="J82" s="263"/>
      <c r="K82" s="263"/>
      <c r="L82" s="263"/>
      <c r="M82" s="263"/>
      <c r="N82" s="262"/>
      <c r="O82" s="262"/>
      <c r="P82" s="262"/>
      <c r="Q82" s="262"/>
      <c r="R82" s="262"/>
      <c r="S82" s="262"/>
      <c r="T82" s="262"/>
      <c r="U82" s="262"/>
      <c r="V82" s="262"/>
      <c r="W82" s="262"/>
      <c r="X82" s="262"/>
      <c r="Y82" s="262"/>
      <c r="Z82" s="262"/>
      <c r="AA82" s="262"/>
      <c r="AB82" s="262"/>
      <c r="AC82" s="262"/>
      <c r="AD82" s="262"/>
    </row>
    <row r="83" spans="1:36" ht="12.75" hidden="1" customHeight="1" x14ac:dyDescent="0.25">
      <c r="C83" s="370"/>
      <c r="D83" s="370"/>
      <c r="E83" s="370"/>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79"/>
      <c r="AF83" s="179"/>
      <c r="AG83" s="179"/>
      <c r="AH83" s="179"/>
      <c r="AI83" s="179"/>
    </row>
    <row r="84" spans="1:36" x14ac:dyDescent="0.25">
      <c r="C84" s="399" t="s">
        <v>490</v>
      </c>
      <c r="D84" s="370"/>
      <c r="E84" s="370"/>
    </row>
    <row r="85" spans="1:36" ht="12.75" customHeight="1" x14ac:dyDescent="0.3">
      <c r="C85" s="370"/>
      <c r="D85" s="370"/>
      <c r="E85" s="370"/>
      <c r="F85" s="343"/>
      <c r="G85" s="262"/>
      <c r="H85" s="342"/>
      <c r="I85" s="263"/>
      <c r="J85" s="263"/>
      <c r="K85" s="263"/>
      <c r="L85" s="263"/>
      <c r="M85" s="263"/>
      <c r="N85" s="262"/>
      <c r="O85" s="262"/>
      <c r="P85" s="262"/>
      <c r="Q85" s="262"/>
      <c r="R85" s="262"/>
      <c r="S85" s="262"/>
      <c r="T85" s="262"/>
      <c r="U85" s="262"/>
      <c r="V85" s="262"/>
      <c r="W85" s="262"/>
      <c r="X85" s="262"/>
      <c r="Y85" s="262"/>
      <c r="Z85" s="262"/>
      <c r="AA85" s="262"/>
      <c r="AB85" s="262"/>
      <c r="AC85" s="262"/>
      <c r="AD85" s="262"/>
    </row>
    <row r="86" spans="1:36" ht="13" x14ac:dyDescent="0.3">
      <c r="C86" s="370"/>
      <c r="D86" s="370"/>
      <c r="E86" s="370"/>
      <c r="F86" s="242">
        <f>(('Input Lehre Lehre'!F11*'Annahmen u Setzungen Lehre'!$D$237*'Annahmen u Setzungen Lehre'!$D$243*'Annahmen u Setzungen Lehre'!$D$251*(1-'Annahmen u Setzungen Lehre'!$D$194))+('Input Lehre Lehre'!F11*'Annahmen u Setzungen Lehre'!$D$239*'Annahmen u Setzungen Lehre'!$D$243*'Annahmen u Setzungen Lehre'!$D$194*'Annahmen u Setzungen Lehre'!$D$251)+('Input Lehre Lehre'!F11*'Annahmen u Setzungen Lehre'!$D$241*'Annahmen u Setzungen Lehre'!$D$243*'Annahmen u Setzungen Lehre'!$D$251))/'Annahmen u Setzungen Lehre'!$D$202</f>
        <v>0</v>
      </c>
      <c r="G86" s="242">
        <f>(('Input Lehre Lehre'!F12*'Annahmen u Setzungen Lehre'!$D$237*'Annahmen u Setzungen Lehre'!$D$243*'Annahmen u Setzungen Lehre'!$D$251*(1-'Annahmen u Setzungen Lehre'!$D$194))+('Input Lehre Lehre'!F12*'Annahmen u Setzungen Lehre'!$D$239*'Annahmen u Setzungen Lehre'!$D$243*'Annahmen u Setzungen Lehre'!$D$194*'Annahmen u Setzungen Lehre'!$D$251)+('Input Lehre Lehre'!F12*'Annahmen u Setzungen Lehre'!$D$241*'Annahmen u Setzungen Lehre'!$D$243*'Annahmen u Setzungen Lehre'!$D$251))/'Annahmen u Setzungen Lehre'!$D$202</f>
        <v>0</v>
      </c>
      <c r="H86" s="242">
        <f>(('Input Lehre Lehre'!F13*'Annahmen u Setzungen Lehre'!$D$237*'Annahmen u Setzungen Lehre'!$D$243*'Annahmen u Setzungen Lehre'!$D$251*(1-'Annahmen u Setzungen Lehre'!$D$194))+('Input Lehre Lehre'!F13*'Annahmen u Setzungen Lehre'!$D$239*'Annahmen u Setzungen Lehre'!$D$243*'Annahmen u Setzungen Lehre'!$D$194*'Annahmen u Setzungen Lehre'!$D$251)+('Input Lehre Lehre'!F13*'Annahmen u Setzungen Lehre'!$D$241*'Annahmen u Setzungen Lehre'!$D$243*'Annahmen u Setzungen Lehre'!$D$251))/'Annahmen u Setzungen Lehre'!$D$202</f>
        <v>0</v>
      </c>
      <c r="I86" s="242">
        <f>(('Input Lehre Lehre'!F14*'Annahmen u Setzungen Lehre'!$D$237*'Annahmen u Setzungen Lehre'!$D$243*'Annahmen u Setzungen Lehre'!$D$251*(1-'Annahmen u Setzungen Lehre'!$D$194))+('Input Lehre Lehre'!F14*'Annahmen u Setzungen Lehre'!$D$239*'Annahmen u Setzungen Lehre'!$D$243*'Annahmen u Setzungen Lehre'!$D$194*'Annahmen u Setzungen Lehre'!$D$251)+('Input Lehre Lehre'!F14*'Annahmen u Setzungen Lehre'!$D$241*'Annahmen u Setzungen Lehre'!$D$243*'Annahmen u Setzungen Lehre'!$D$251))/'Annahmen u Setzungen Lehre'!$D$202</f>
        <v>0</v>
      </c>
      <c r="J86" s="242">
        <f>(('Input Lehre Lehre'!F15*'Annahmen u Setzungen Lehre'!$D$237*'Annahmen u Setzungen Lehre'!$D$243*'Annahmen u Setzungen Lehre'!$D$251*(1-'Annahmen u Setzungen Lehre'!$D$194))+('Input Lehre Lehre'!F15*'Annahmen u Setzungen Lehre'!$D$239*'Annahmen u Setzungen Lehre'!$D$243*'Annahmen u Setzungen Lehre'!$D$194*'Annahmen u Setzungen Lehre'!$D$251)+('Input Lehre Lehre'!F15*'Annahmen u Setzungen Lehre'!$D$241*'Annahmen u Setzungen Lehre'!$D$243*'Annahmen u Setzungen Lehre'!$D$251))/'Annahmen u Setzungen Lehre'!$D$202</f>
        <v>0</v>
      </c>
      <c r="K86" s="242">
        <f>(('Input Lehre Lehre'!F16*'Annahmen u Setzungen Lehre'!$D$237*'Annahmen u Setzungen Lehre'!$D$243*'Annahmen u Setzungen Lehre'!$D$251*(1-'Annahmen u Setzungen Lehre'!$D$194))+('Input Lehre Lehre'!F16*'Annahmen u Setzungen Lehre'!$D$239*'Annahmen u Setzungen Lehre'!$D$243*'Annahmen u Setzungen Lehre'!$D$194*'Annahmen u Setzungen Lehre'!$D$251)+('Input Lehre Lehre'!F16*'Annahmen u Setzungen Lehre'!$D$241*'Annahmen u Setzungen Lehre'!$D$243*'Annahmen u Setzungen Lehre'!$D$251))/'Annahmen u Setzungen Lehre'!$D$202</f>
        <v>0</v>
      </c>
      <c r="L86" s="242">
        <f>(('Input Lehre Lehre'!F17*'Annahmen u Setzungen Lehre'!$D$237*'Annahmen u Setzungen Lehre'!$D$243*'Annahmen u Setzungen Lehre'!$D$251*(1-'Annahmen u Setzungen Lehre'!$D$194))+('Input Lehre Lehre'!F17*'Annahmen u Setzungen Lehre'!$D$239*'Annahmen u Setzungen Lehre'!$D$243*'Annahmen u Setzungen Lehre'!$D$194*'Annahmen u Setzungen Lehre'!$D$251)+('Input Lehre Lehre'!F17*'Annahmen u Setzungen Lehre'!$D$241*'Annahmen u Setzungen Lehre'!$D$243*'Annahmen u Setzungen Lehre'!$D$251))/'Annahmen u Setzungen Lehre'!$D$202</f>
        <v>0</v>
      </c>
      <c r="M86" s="242">
        <f>(('Input Lehre Lehre'!F18*'Annahmen u Setzungen Lehre'!$D$237*'Annahmen u Setzungen Lehre'!$D$243*'Annahmen u Setzungen Lehre'!$D$251*(1-'Annahmen u Setzungen Lehre'!$D$194))+('Input Lehre Lehre'!F18*'Annahmen u Setzungen Lehre'!$D$239*'Annahmen u Setzungen Lehre'!$D$243*'Annahmen u Setzungen Lehre'!$D$194*'Annahmen u Setzungen Lehre'!$D$251)+('Input Lehre Lehre'!F18*'Annahmen u Setzungen Lehre'!$D$241*'Annahmen u Setzungen Lehre'!$D$243*'Annahmen u Setzungen Lehre'!$D$251))/'Annahmen u Setzungen Lehre'!$D$202</f>
        <v>0</v>
      </c>
      <c r="N86" s="242">
        <f>(('Input Lehre Lehre'!F19*'Annahmen u Setzungen Lehre'!$D$237*'Annahmen u Setzungen Lehre'!$D$243*'Annahmen u Setzungen Lehre'!$D$251*(1-'Annahmen u Setzungen Lehre'!$D$194))+('Input Lehre Lehre'!F19*'Annahmen u Setzungen Lehre'!$D$239*'Annahmen u Setzungen Lehre'!$D$243*'Annahmen u Setzungen Lehre'!$D$194*'Annahmen u Setzungen Lehre'!$D$251)+('Input Lehre Lehre'!F19*'Annahmen u Setzungen Lehre'!$D$241*'Annahmen u Setzungen Lehre'!$D$243*'Annahmen u Setzungen Lehre'!$D$251))/'Annahmen u Setzungen Lehre'!$D$202</f>
        <v>0</v>
      </c>
      <c r="O86" s="242">
        <f>(('Input Lehre Lehre'!F20*'Annahmen u Setzungen Lehre'!$D$237*'Annahmen u Setzungen Lehre'!$D$243*'Annahmen u Setzungen Lehre'!$D$251*(1-'Annahmen u Setzungen Lehre'!$D$194))+('Input Lehre Lehre'!F20*'Annahmen u Setzungen Lehre'!$D$239*'Annahmen u Setzungen Lehre'!$D$243*'Annahmen u Setzungen Lehre'!$D$194*'Annahmen u Setzungen Lehre'!$D$251)+('Input Lehre Lehre'!F20*'Annahmen u Setzungen Lehre'!$D$241*'Annahmen u Setzungen Lehre'!$D$243*'Annahmen u Setzungen Lehre'!$D$251))/'Annahmen u Setzungen Lehre'!$D$202</f>
        <v>0</v>
      </c>
      <c r="P86" s="242">
        <f>(('Input Lehre Lehre'!F21*'Annahmen u Setzungen Lehre'!$D$237*'Annahmen u Setzungen Lehre'!$D$243*'Annahmen u Setzungen Lehre'!$D$251*(1-'Annahmen u Setzungen Lehre'!$D$194))+('Input Lehre Lehre'!F21*'Annahmen u Setzungen Lehre'!$D$239*'Annahmen u Setzungen Lehre'!$D$243*'Annahmen u Setzungen Lehre'!$D$194*'Annahmen u Setzungen Lehre'!$D$251)+('Input Lehre Lehre'!F21*'Annahmen u Setzungen Lehre'!$D$241*'Annahmen u Setzungen Lehre'!$D$243*'Annahmen u Setzungen Lehre'!$D$251))/'Annahmen u Setzungen Lehre'!$D$202</f>
        <v>0</v>
      </c>
      <c r="Q86" s="242">
        <f>(('Input Lehre Lehre'!F22*'Annahmen u Setzungen Lehre'!$D$237*'Annahmen u Setzungen Lehre'!$D$243*'Annahmen u Setzungen Lehre'!$D$251*(1-'Annahmen u Setzungen Lehre'!$D$194))+('Input Lehre Lehre'!F22*'Annahmen u Setzungen Lehre'!$D$239*'Annahmen u Setzungen Lehre'!$D$243*'Annahmen u Setzungen Lehre'!$D$194*'Annahmen u Setzungen Lehre'!$D$251)+('Input Lehre Lehre'!F22*'Annahmen u Setzungen Lehre'!$D$241*'Annahmen u Setzungen Lehre'!$D$243*'Annahmen u Setzungen Lehre'!$D$251))/'Annahmen u Setzungen Lehre'!$D$202</f>
        <v>0</v>
      </c>
      <c r="R86" s="242">
        <f>(('Input Lehre Lehre'!F23*'Annahmen u Setzungen Lehre'!$D$237*'Annahmen u Setzungen Lehre'!$D$243*'Annahmen u Setzungen Lehre'!$D$251*(1-'Annahmen u Setzungen Lehre'!$D$194))+('Input Lehre Lehre'!F23*'Annahmen u Setzungen Lehre'!$D$239*'Annahmen u Setzungen Lehre'!$D$243*'Annahmen u Setzungen Lehre'!$D$194*'Annahmen u Setzungen Lehre'!$D$251)+('Input Lehre Lehre'!F23*'Annahmen u Setzungen Lehre'!$D$241*'Annahmen u Setzungen Lehre'!$D$243*'Annahmen u Setzungen Lehre'!$D$251))/'Annahmen u Setzungen Lehre'!$D$202</f>
        <v>0</v>
      </c>
      <c r="S86" s="242">
        <f>(('Input Lehre Lehre'!F24*'Annahmen u Setzungen Lehre'!$D$237*'Annahmen u Setzungen Lehre'!$D$243*'Annahmen u Setzungen Lehre'!$D$251*(1-'Annahmen u Setzungen Lehre'!$D$194))+('Input Lehre Lehre'!F24*'Annahmen u Setzungen Lehre'!$D$239*'Annahmen u Setzungen Lehre'!$D$243*'Annahmen u Setzungen Lehre'!$D$194*'Annahmen u Setzungen Lehre'!$D$251)+('Input Lehre Lehre'!F24*'Annahmen u Setzungen Lehre'!$D$241*'Annahmen u Setzungen Lehre'!$D$243*'Annahmen u Setzungen Lehre'!$D$251))/'Annahmen u Setzungen Lehre'!$D$202</f>
        <v>0</v>
      </c>
      <c r="T86" s="242">
        <f>(('Input Lehre Lehre'!F25*'Annahmen u Setzungen Lehre'!$D$237*'Annahmen u Setzungen Lehre'!$D$243*'Annahmen u Setzungen Lehre'!$D$251*(1-'Annahmen u Setzungen Lehre'!$D$194))+('Input Lehre Lehre'!F25*'Annahmen u Setzungen Lehre'!$D$239*'Annahmen u Setzungen Lehre'!$D$243*'Annahmen u Setzungen Lehre'!$D$194*'Annahmen u Setzungen Lehre'!$D$251)+('Input Lehre Lehre'!F25*'Annahmen u Setzungen Lehre'!$D$241*'Annahmen u Setzungen Lehre'!$D$243*'Annahmen u Setzungen Lehre'!$D$251))/'Annahmen u Setzungen Lehre'!$D$202</f>
        <v>0</v>
      </c>
      <c r="U86" s="242">
        <f>(('Input Lehre Lehre'!F26*'Annahmen u Setzungen Lehre'!$D$237*'Annahmen u Setzungen Lehre'!$D$243*'Annahmen u Setzungen Lehre'!$D$251*(1-'Annahmen u Setzungen Lehre'!$D$194))+('Input Lehre Lehre'!F26*'Annahmen u Setzungen Lehre'!$D$239*'Annahmen u Setzungen Lehre'!$D$243*'Annahmen u Setzungen Lehre'!$D$194*'Annahmen u Setzungen Lehre'!$D$251)+('Input Lehre Lehre'!F26*'Annahmen u Setzungen Lehre'!$D$241*'Annahmen u Setzungen Lehre'!$D$243*'Annahmen u Setzungen Lehre'!$D$251))/'Annahmen u Setzungen Lehre'!$D$202</f>
        <v>0</v>
      </c>
      <c r="V86" s="242">
        <f>(('Input Lehre Lehre'!F27*'Annahmen u Setzungen Lehre'!$D$237*'Annahmen u Setzungen Lehre'!$D$243*'Annahmen u Setzungen Lehre'!$D$251*(1-'Annahmen u Setzungen Lehre'!$D$194))+('Input Lehre Lehre'!F27*'Annahmen u Setzungen Lehre'!$D$239*'Annahmen u Setzungen Lehre'!$D$243*'Annahmen u Setzungen Lehre'!$D$194*'Annahmen u Setzungen Lehre'!$D$251)+('Input Lehre Lehre'!F27*'Annahmen u Setzungen Lehre'!$D$241*'Annahmen u Setzungen Lehre'!$D$243*'Annahmen u Setzungen Lehre'!$D$251))/'Annahmen u Setzungen Lehre'!$D$202</f>
        <v>0</v>
      </c>
      <c r="W86" s="242">
        <f>(('Input Lehre Lehre'!F28*'Annahmen u Setzungen Lehre'!$D$237*'Annahmen u Setzungen Lehre'!$D$243*'Annahmen u Setzungen Lehre'!$D$251*(1-'Annahmen u Setzungen Lehre'!$D$194))+('Input Lehre Lehre'!F28*'Annahmen u Setzungen Lehre'!$D$239*'Annahmen u Setzungen Lehre'!$D$243*'Annahmen u Setzungen Lehre'!$D$194*'Annahmen u Setzungen Lehre'!$D$251)+('Input Lehre Lehre'!F28*'Annahmen u Setzungen Lehre'!$D$241*'Annahmen u Setzungen Lehre'!$D$243*'Annahmen u Setzungen Lehre'!$D$251))/'Annahmen u Setzungen Lehre'!$D$202</f>
        <v>0</v>
      </c>
      <c r="X86" s="242">
        <f>(('Input Lehre Lehre'!F29*'Annahmen u Setzungen Lehre'!$D$237*'Annahmen u Setzungen Lehre'!$D$243*'Annahmen u Setzungen Lehre'!$D$251*(1-'Annahmen u Setzungen Lehre'!$D$194))+('Input Lehre Lehre'!F29*'Annahmen u Setzungen Lehre'!$D$239*'Annahmen u Setzungen Lehre'!$D$243*'Annahmen u Setzungen Lehre'!$D$194*'Annahmen u Setzungen Lehre'!$D$251)+('Input Lehre Lehre'!F29*'Annahmen u Setzungen Lehre'!$D$241*'Annahmen u Setzungen Lehre'!$D$243*'Annahmen u Setzungen Lehre'!$D$251))/'Annahmen u Setzungen Lehre'!$D$202</f>
        <v>0</v>
      </c>
      <c r="Y86" s="242">
        <f>(('Input Lehre Lehre'!F30*'Annahmen u Setzungen Lehre'!$D$237*'Annahmen u Setzungen Lehre'!$D$243*'Annahmen u Setzungen Lehre'!$D$251*(1-'Annahmen u Setzungen Lehre'!$D$194))+('Input Lehre Lehre'!F30*'Annahmen u Setzungen Lehre'!$D$239*'Annahmen u Setzungen Lehre'!$D$243*'Annahmen u Setzungen Lehre'!$D$194*'Annahmen u Setzungen Lehre'!$D$251)+('Input Lehre Lehre'!F30*'Annahmen u Setzungen Lehre'!$D$241*'Annahmen u Setzungen Lehre'!$D$243*'Annahmen u Setzungen Lehre'!$D$251))/'Annahmen u Setzungen Lehre'!$D$202</f>
        <v>0</v>
      </c>
      <c r="Z86" s="242">
        <f>(('Input Lehre Lehre'!F31*'Annahmen u Setzungen Lehre'!$D$237*'Annahmen u Setzungen Lehre'!$D$243*'Annahmen u Setzungen Lehre'!$D$251*(1-'Annahmen u Setzungen Lehre'!$D$194))+('Input Lehre Lehre'!F31*'Annahmen u Setzungen Lehre'!$D$239*'Annahmen u Setzungen Lehre'!$D$243*'Annahmen u Setzungen Lehre'!$D$194*'Annahmen u Setzungen Lehre'!$D$251)+('Input Lehre Lehre'!F31*'Annahmen u Setzungen Lehre'!$D$241*'Annahmen u Setzungen Lehre'!$D$243*'Annahmen u Setzungen Lehre'!$D$251))/'Annahmen u Setzungen Lehre'!$D$202</f>
        <v>0</v>
      </c>
      <c r="AA86" s="242">
        <f>(('Input Lehre Lehre'!F32*'Annahmen u Setzungen Lehre'!$D$237*'Annahmen u Setzungen Lehre'!$D$243*'Annahmen u Setzungen Lehre'!$D$251*(1-'Annahmen u Setzungen Lehre'!$D$194))+('Input Lehre Lehre'!F32*'Annahmen u Setzungen Lehre'!$D$239*'Annahmen u Setzungen Lehre'!$D$243*'Annahmen u Setzungen Lehre'!$D$194*'Annahmen u Setzungen Lehre'!$D$251)+('Input Lehre Lehre'!F32*'Annahmen u Setzungen Lehre'!$D$241*'Annahmen u Setzungen Lehre'!$D$243*'Annahmen u Setzungen Lehre'!$D$251))/'Annahmen u Setzungen Lehre'!$D$202</f>
        <v>0</v>
      </c>
      <c r="AB86" s="242">
        <f>(('Input Lehre Lehre'!F33*'Annahmen u Setzungen Lehre'!$D$237*'Annahmen u Setzungen Lehre'!$D$243*'Annahmen u Setzungen Lehre'!$D$251*(1-'Annahmen u Setzungen Lehre'!$D$194))+('Input Lehre Lehre'!F33*'Annahmen u Setzungen Lehre'!$D$239*'Annahmen u Setzungen Lehre'!$D$243*'Annahmen u Setzungen Lehre'!$D$194*'Annahmen u Setzungen Lehre'!$D$251)+('Input Lehre Lehre'!F33*'Annahmen u Setzungen Lehre'!$D$241*'Annahmen u Setzungen Lehre'!$D$243*'Annahmen u Setzungen Lehre'!$D$251))/'Annahmen u Setzungen Lehre'!$D$202</f>
        <v>0</v>
      </c>
      <c r="AC86" s="242">
        <f>(('Input Lehre Lehre'!F34*'Annahmen u Setzungen Lehre'!$D$237*'Annahmen u Setzungen Lehre'!$D$243*'Annahmen u Setzungen Lehre'!$D$251*(1-'Annahmen u Setzungen Lehre'!$D$194))+('Input Lehre Lehre'!F34*'Annahmen u Setzungen Lehre'!$D$239*'Annahmen u Setzungen Lehre'!$D$243*'Annahmen u Setzungen Lehre'!$D$194*'Annahmen u Setzungen Lehre'!$D$251)+('Input Lehre Lehre'!F34*'Annahmen u Setzungen Lehre'!$D$241*'Annahmen u Setzungen Lehre'!$D$243*'Annahmen u Setzungen Lehre'!$D$251))/'Annahmen u Setzungen Lehre'!$D$202</f>
        <v>0</v>
      </c>
      <c r="AD86" s="242">
        <f>(('Input Lehre Lehre'!F35*'Annahmen u Setzungen Lehre'!$D$237*'Annahmen u Setzungen Lehre'!$D$243*'Annahmen u Setzungen Lehre'!$D$251*(1-'Annahmen u Setzungen Lehre'!$D$194))+('Input Lehre Lehre'!F35*'Annahmen u Setzungen Lehre'!$D$239*'Annahmen u Setzungen Lehre'!$D$243*'Annahmen u Setzungen Lehre'!$D$194*'Annahmen u Setzungen Lehre'!$D$251)+('Input Lehre Lehre'!F35*'Annahmen u Setzungen Lehre'!$D$241*'Annahmen u Setzungen Lehre'!$D$243*'Annahmen u Setzungen Lehre'!$D$251))/'Annahmen u Setzungen Lehre'!$D$202</f>
        <v>0</v>
      </c>
      <c r="AE86" s="179">
        <f>(('Input Lehre Lehre'!F36*'Annahmen u Setzungen Lehre'!$D$237*'Annahmen u Setzungen Lehre'!$D$243*'Annahmen u Setzungen Lehre'!$D$251*(1-'Annahmen u Setzungen Lehre'!$D$194))+('Input Lehre Lehre'!F36*'Annahmen u Setzungen Lehre'!$D$239*'Annahmen u Setzungen Lehre'!$D$243*'Annahmen u Setzungen Lehre'!$D$194*'Annahmen u Setzungen Lehre'!$D$251)+('Input Lehre Lehre'!F36*'Annahmen u Setzungen Lehre'!$D$241*'Annahmen u Setzungen Lehre'!$D$243*'Annahmen u Setzungen Lehre'!$D$251))/'Annahmen u Setzungen Lehre'!$D$202</f>
        <v>0</v>
      </c>
      <c r="AF86" s="179">
        <f>(('Input Lehre Lehre'!F37*'Annahmen u Setzungen Lehre'!$D$237*'Annahmen u Setzungen Lehre'!$D$243*'Annahmen u Setzungen Lehre'!$D$251*(1-'Annahmen u Setzungen Lehre'!$D$194))+('Input Lehre Lehre'!F37*'Annahmen u Setzungen Lehre'!$D$239*'Annahmen u Setzungen Lehre'!$D$243*'Annahmen u Setzungen Lehre'!$D$194*'Annahmen u Setzungen Lehre'!$D$251)+('Input Lehre Lehre'!F37*'Annahmen u Setzungen Lehre'!$D$241*'Annahmen u Setzungen Lehre'!$D$243*'Annahmen u Setzungen Lehre'!$D$251))/'Annahmen u Setzungen Lehre'!$D$202</f>
        <v>0</v>
      </c>
      <c r="AG86" s="179">
        <f>(('Input Lehre Lehre'!F38*'Annahmen u Setzungen Lehre'!$D$237*'Annahmen u Setzungen Lehre'!$D$243*'Annahmen u Setzungen Lehre'!$D$251*(1-'Annahmen u Setzungen Lehre'!$D$194))+('Input Lehre Lehre'!F38*'Annahmen u Setzungen Lehre'!$D$239*'Annahmen u Setzungen Lehre'!$D$243*'Annahmen u Setzungen Lehre'!$D$194*'Annahmen u Setzungen Lehre'!$D$251)+('Input Lehre Lehre'!F38*'Annahmen u Setzungen Lehre'!$D$241*'Annahmen u Setzungen Lehre'!$D$243*'Annahmen u Setzungen Lehre'!$D$251))/'Annahmen u Setzungen Lehre'!$D$202</f>
        <v>0</v>
      </c>
      <c r="AH86" s="179">
        <f>(('Input Lehre Lehre'!F39*'Annahmen u Setzungen Lehre'!$D$237*'Annahmen u Setzungen Lehre'!$D$243*'Annahmen u Setzungen Lehre'!$D$251*(1-'Annahmen u Setzungen Lehre'!$D$194))+('Input Lehre Lehre'!F39*'Annahmen u Setzungen Lehre'!$D$239*'Annahmen u Setzungen Lehre'!$D$243*'Annahmen u Setzungen Lehre'!$D$194*'Annahmen u Setzungen Lehre'!$D$251)+('Input Lehre Lehre'!F39*'Annahmen u Setzungen Lehre'!$D$241*'Annahmen u Setzungen Lehre'!$D$243*'Annahmen u Setzungen Lehre'!$D$251))/'Annahmen u Setzungen Lehre'!$D$202</f>
        <v>0</v>
      </c>
      <c r="AI86" s="179">
        <f>(('Input Lehre Lehre'!F40*'Annahmen u Setzungen Lehre'!$D$237*'Annahmen u Setzungen Lehre'!$D$243*'Annahmen u Setzungen Lehre'!$D$251*(1-'Annahmen u Setzungen Lehre'!$D$194))+('Input Lehre Lehre'!F40*'Annahmen u Setzungen Lehre'!$D$239*'Annahmen u Setzungen Lehre'!$D$243*'Annahmen u Setzungen Lehre'!$D$194*'Annahmen u Setzungen Lehre'!$D$251)+('Input Lehre Lehre'!F40*'Annahmen u Setzungen Lehre'!$D$241*'Annahmen u Setzungen Lehre'!$D$243*'Annahmen u Setzungen Lehre'!$D$251))/'Annahmen u Setzungen Lehre'!$D$202</f>
        <v>0</v>
      </c>
      <c r="AJ86" s="1">
        <f>(('Input Lehre Lehre'!F41*'Annahmen u Setzungen Lehre'!$D$237*'Annahmen u Setzungen Lehre'!$D$243*'Annahmen u Setzungen Lehre'!$D$251*(1-'Annahmen u Setzungen Lehre'!$D$194))+('Input Lehre Lehre'!F41*'Annahmen u Setzungen Lehre'!$D$239*'Annahmen u Setzungen Lehre'!$D$243*'Annahmen u Setzungen Lehre'!$D$194*'Annahmen u Setzungen Lehre'!$D$251)+('Input Lehre Lehre'!F41*'Annahmen u Setzungen Lehre'!$D$241*'Annahmen u Setzungen Lehre'!$D$243*'Annahmen u Setzungen Lehre'!$D$251))/'Annahmen u Setzungen Lehre'!$D$202</f>
        <v>0</v>
      </c>
    </row>
    <row r="87" spans="1:36" ht="13" x14ac:dyDescent="0.3">
      <c r="C87" s="18"/>
      <c r="E87" s="18"/>
      <c r="F87" s="343"/>
      <c r="G87" s="340"/>
      <c r="H87" s="341"/>
      <c r="I87" s="341"/>
      <c r="J87" s="341"/>
      <c r="K87" s="341"/>
      <c r="L87" s="341"/>
      <c r="M87" s="341"/>
      <c r="N87" s="340"/>
      <c r="O87" s="340"/>
      <c r="P87" s="340"/>
      <c r="Q87" s="340"/>
      <c r="R87" s="340"/>
      <c r="S87" s="340"/>
      <c r="T87" s="340"/>
      <c r="U87" s="340"/>
      <c r="V87" s="340"/>
      <c r="W87" s="340"/>
      <c r="X87" s="340"/>
      <c r="Y87" s="340"/>
      <c r="Z87" s="340"/>
      <c r="AA87" s="340"/>
      <c r="AB87" s="340"/>
      <c r="AC87" s="340"/>
      <c r="AD87" s="340"/>
    </row>
    <row r="88" spans="1:36" ht="13" x14ac:dyDescent="0.3">
      <c r="C88" s="399" t="s">
        <v>491</v>
      </c>
      <c r="D88" s="370"/>
      <c r="E88" s="370"/>
      <c r="F88" s="343"/>
      <c r="G88" s="340"/>
      <c r="H88" s="341"/>
      <c r="I88" s="341"/>
      <c r="J88" s="341"/>
      <c r="K88" s="341"/>
      <c r="L88" s="341"/>
      <c r="M88" s="341"/>
      <c r="N88" s="340"/>
      <c r="O88" s="340"/>
      <c r="P88" s="340"/>
      <c r="Q88" s="340"/>
      <c r="R88" s="340"/>
      <c r="S88" s="340"/>
      <c r="T88" s="340"/>
      <c r="U88" s="340"/>
      <c r="V88" s="340"/>
      <c r="W88" s="340"/>
      <c r="X88" s="340"/>
      <c r="Y88" s="340"/>
      <c r="Z88" s="340"/>
      <c r="AA88" s="340"/>
      <c r="AB88" s="340"/>
      <c r="AC88" s="340"/>
      <c r="AD88" s="340"/>
    </row>
    <row r="89" spans="1:36" ht="13" x14ac:dyDescent="0.3">
      <c r="C89" s="370"/>
      <c r="D89" s="370"/>
      <c r="E89" s="370"/>
      <c r="F89" s="242">
        <v>0</v>
      </c>
      <c r="G89" s="242">
        <v>0</v>
      </c>
      <c r="H89" s="242">
        <f>SUM($H$93:H93)</f>
        <v>0</v>
      </c>
      <c r="I89" s="242">
        <f>SUM($H$93:I93)</f>
        <v>0</v>
      </c>
      <c r="J89" s="242">
        <f>SUM($H$93:J93)</f>
        <v>0</v>
      </c>
      <c r="K89" s="242">
        <f>SUM($H$93:K93)</f>
        <v>0</v>
      </c>
      <c r="L89" s="242">
        <f>SUM($H$93:L93)</f>
        <v>0</v>
      </c>
      <c r="M89" s="242">
        <f>SUM($H$93:M93)</f>
        <v>0</v>
      </c>
      <c r="N89" s="242">
        <f>SUM($H$93:N93)</f>
        <v>0</v>
      </c>
      <c r="O89" s="242">
        <f>SUM($H$93:O93)</f>
        <v>0</v>
      </c>
      <c r="P89" s="242">
        <f>SUM($H$93:P93)</f>
        <v>0</v>
      </c>
      <c r="Q89" s="242">
        <f>SUM($H$93:Q93)</f>
        <v>0</v>
      </c>
      <c r="R89" s="242">
        <f>SUM($H$93:R93)</f>
        <v>0</v>
      </c>
      <c r="S89" s="242">
        <f>SUM($H$93:S93)</f>
        <v>0</v>
      </c>
      <c r="T89" s="242">
        <f>SUM($H$93:T93)</f>
        <v>0</v>
      </c>
      <c r="U89" s="242">
        <f>SUM($H$93:U93)</f>
        <v>0</v>
      </c>
      <c r="V89" s="242">
        <f>SUM($H$93:V93)</f>
        <v>0</v>
      </c>
      <c r="W89" s="242">
        <f>SUM($H$93:W93)</f>
        <v>0</v>
      </c>
      <c r="X89" s="242">
        <f>SUM($H$93:X93)</f>
        <v>0</v>
      </c>
      <c r="Y89" s="242">
        <f>SUM($H$93:Y93)</f>
        <v>0</v>
      </c>
      <c r="Z89" s="242">
        <f>SUM($H$93:Z93)</f>
        <v>0</v>
      </c>
      <c r="AA89" s="242">
        <f>SUM($H$93:AA93)</f>
        <v>0</v>
      </c>
      <c r="AB89" s="242">
        <f>SUM($H$93:AB93)</f>
        <v>0</v>
      </c>
      <c r="AC89" s="242">
        <f>SUM($H$93:AC93)</f>
        <v>0</v>
      </c>
      <c r="AD89" s="242">
        <f>SUM($H$93:AD93)</f>
        <v>0</v>
      </c>
      <c r="AE89" s="242">
        <f>SUM($F$93:AE93)</f>
        <v>0</v>
      </c>
      <c r="AF89" s="242">
        <f>SUM($F$93:AF93)</f>
        <v>0</v>
      </c>
      <c r="AG89" s="242">
        <f>SUM($F$93:AG93)</f>
        <v>0</v>
      </c>
      <c r="AH89" s="242">
        <f>SUM($F$93:AH93)</f>
        <v>0</v>
      </c>
      <c r="AI89" s="242">
        <f>SUM($F$93:AI93)</f>
        <v>0</v>
      </c>
      <c r="AJ89" s="242">
        <f>SUM($F$93:AJ93)</f>
        <v>0</v>
      </c>
    </row>
    <row r="90" spans="1:36" ht="13" x14ac:dyDescent="0.3">
      <c r="C90" s="18"/>
      <c r="E90" s="18"/>
      <c r="H90" s="90"/>
      <c r="I90" s="18"/>
      <c r="J90" s="18"/>
      <c r="K90" s="18"/>
      <c r="L90" s="18"/>
      <c r="M90" s="18"/>
    </row>
    <row r="91" spans="1:36" ht="13" hidden="1" x14ac:dyDescent="0.3">
      <c r="A91" s="105" t="s">
        <v>276</v>
      </c>
      <c r="C91" s="18"/>
      <c r="E91" s="18"/>
      <c r="H91" s="90"/>
      <c r="I91" s="18"/>
      <c r="J91" s="18"/>
      <c r="K91" s="18"/>
      <c r="L91" s="18"/>
      <c r="M91" s="18"/>
    </row>
    <row r="92" spans="1:36" hidden="1" x14ac:dyDescent="0.25">
      <c r="A92" s="105" t="s">
        <v>276</v>
      </c>
      <c r="C92" s="18"/>
      <c r="E92" s="18"/>
    </row>
    <row r="93" spans="1:36" hidden="1" x14ac:dyDescent="0.25">
      <c r="A93" s="105" t="s">
        <v>276</v>
      </c>
      <c r="C93" s="18"/>
      <c r="E93" s="18"/>
      <c r="F93" s="179">
        <f>'Input Lehre Lehre'!G11*'Annahmen u Setzungen Lehre'!$D$247*'Annahmen u Setzungen Lehre'!$D$249*'Annahmen u Setzungen Lehre'!$D$173</f>
        <v>0</v>
      </c>
      <c r="G93" s="179">
        <f>'Input Lehre Lehre'!G12*'Annahmen u Setzungen Lehre'!$D$247*'Annahmen u Setzungen Lehre'!$D$249*'Annahmen u Setzungen Lehre'!$D$173</f>
        <v>0</v>
      </c>
      <c r="H93" s="179">
        <f>'Input Lehre Lehre'!G13*'Annahmen u Setzungen Lehre'!$D$247*'Annahmen u Setzungen Lehre'!$D$249*'Annahmen u Setzungen Lehre'!$D$173</f>
        <v>0</v>
      </c>
      <c r="I93" s="179">
        <f>'Input Lehre Lehre'!G14*'Annahmen u Setzungen Lehre'!$D$247*'Annahmen u Setzungen Lehre'!$D$249*'Annahmen u Setzungen Lehre'!$D$173</f>
        <v>0</v>
      </c>
      <c r="J93" s="179">
        <f>'Input Lehre Lehre'!G15*'Annahmen u Setzungen Lehre'!$D$247*'Annahmen u Setzungen Lehre'!$D$249*'Annahmen u Setzungen Lehre'!$D$173</f>
        <v>0</v>
      </c>
      <c r="K93" s="179">
        <f>'Input Lehre Lehre'!G16*'Annahmen u Setzungen Lehre'!$D$247*'Annahmen u Setzungen Lehre'!$D$249*'Annahmen u Setzungen Lehre'!$D$173</f>
        <v>0</v>
      </c>
      <c r="L93" s="179">
        <f>'Input Lehre Lehre'!G17*'Annahmen u Setzungen Lehre'!$D$247*'Annahmen u Setzungen Lehre'!$D$249*'Annahmen u Setzungen Lehre'!$D$173</f>
        <v>0</v>
      </c>
      <c r="M93" s="179">
        <f>'Input Lehre Lehre'!G18*'Annahmen u Setzungen Lehre'!$D$247*'Annahmen u Setzungen Lehre'!$D$249*'Annahmen u Setzungen Lehre'!$D$173</f>
        <v>0</v>
      </c>
      <c r="N93" s="179">
        <f>'Input Lehre Lehre'!G19*'Annahmen u Setzungen Lehre'!$D$247*'Annahmen u Setzungen Lehre'!$D$249*'Annahmen u Setzungen Lehre'!$D$173</f>
        <v>0</v>
      </c>
      <c r="O93" s="179">
        <f>'Input Lehre Lehre'!G20*'Annahmen u Setzungen Lehre'!$D$247*'Annahmen u Setzungen Lehre'!$D$249*'Annahmen u Setzungen Lehre'!$D$173</f>
        <v>0</v>
      </c>
      <c r="P93" s="179">
        <f>'Input Lehre Lehre'!G21*'Annahmen u Setzungen Lehre'!$D$247*'Annahmen u Setzungen Lehre'!$D$249*'Annahmen u Setzungen Lehre'!$D$173</f>
        <v>0</v>
      </c>
      <c r="Q93" s="179">
        <f>'Input Lehre Lehre'!G22*'Annahmen u Setzungen Lehre'!$D$247*'Annahmen u Setzungen Lehre'!$D$249*'Annahmen u Setzungen Lehre'!$D$173</f>
        <v>0</v>
      </c>
      <c r="R93" s="179">
        <f>'Input Lehre Lehre'!G23*'Annahmen u Setzungen Lehre'!$D$247*'Annahmen u Setzungen Lehre'!$D$249*'Annahmen u Setzungen Lehre'!$D$173</f>
        <v>0</v>
      </c>
      <c r="S93" s="179">
        <f>'Input Lehre Lehre'!G24*'Annahmen u Setzungen Lehre'!$D$247*'Annahmen u Setzungen Lehre'!$D$249*'Annahmen u Setzungen Lehre'!$D$173</f>
        <v>0</v>
      </c>
      <c r="T93" s="179">
        <f>'Input Lehre Lehre'!G25*'Annahmen u Setzungen Lehre'!$D$247*'Annahmen u Setzungen Lehre'!$D$249*'Annahmen u Setzungen Lehre'!$D$173</f>
        <v>0</v>
      </c>
      <c r="U93" s="179">
        <f>'Input Lehre Lehre'!G26*'Annahmen u Setzungen Lehre'!$D$247*'Annahmen u Setzungen Lehre'!$D$249*'Annahmen u Setzungen Lehre'!$D$173</f>
        <v>0</v>
      </c>
      <c r="V93" s="179">
        <f>'Input Lehre Lehre'!G27*'Annahmen u Setzungen Lehre'!$D$247*'Annahmen u Setzungen Lehre'!$D$249*'Annahmen u Setzungen Lehre'!$D$173</f>
        <v>0</v>
      </c>
      <c r="W93" s="179">
        <f>'Input Lehre Lehre'!G28*'Annahmen u Setzungen Lehre'!$D$247*'Annahmen u Setzungen Lehre'!$D$249*'Annahmen u Setzungen Lehre'!$D$173</f>
        <v>0</v>
      </c>
      <c r="X93" s="179">
        <f>'Input Lehre Lehre'!G29*'Annahmen u Setzungen Lehre'!$D$247*'Annahmen u Setzungen Lehre'!$D$249*'Annahmen u Setzungen Lehre'!$D$173</f>
        <v>0</v>
      </c>
      <c r="Y93" s="179">
        <f>'Input Lehre Lehre'!G30*'Annahmen u Setzungen Lehre'!$D$247*'Annahmen u Setzungen Lehre'!$D$249*'Annahmen u Setzungen Lehre'!$D$173</f>
        <v>0</v>
      </c>
      <c r="Z93" s="179">
        <f>'Input Lehre Lehre'!G31*'Annahmen u Setzungen Lehre'!$D$247*'Annahmen u Setzungen Lehre'!$D$249*'Annahmen u Setzungen Lehre'!$D$173</f>
        <v>0</v>
      </c>
      <c r="AA93" s="179">
        <f>'Input Lehre Lehre'!G32*'Annahmen u Setzungen Lehre'!$D$247*'Annahmen u Setzungen Lehre'!$D$249*'Annahmen u Setzungen Lehre'!$D$173</f>
        <v>0</v>
      </c>
      <c r="AB93" s="179">
        <f>'Input Lehre Lehre'!G33*'Annahmen u Setzungen Lehre'!$D$247*'Annahmen u Setzungen Lehre'!$D$249*'Annahmen u Setzungen Lehre'!$D$173</f>
        <v>0</v>
      </c>
      <c r="AC93" s="179">
        <f>'Input Lehre Lehre'!G34*'Annahmen u Setzungen Lehre'!$D$247*'Annahmen u Setzungen Lehre'!$D$249*'Annahmen u Setzungen Lehre'!$D$173</f>
        <v>0</v>
      </c>
      <c r="AD93" s="179">
        <f>'Input Lehre Lehre'!G35*'Annahmen u Setzungen Lehre'!$D$247*'Annahmen u Setzungen Lehre'!$D$249*'Annahmen u Setzungen Lehre'!$D$173</f>
        <v>0</v>
      </c>
      <c r="AE93" s="179">
        <f>'Input Lehre Lehre'!G36*'Annahmen u Setzungen Lehre'!$D$247*'Annahmen u Setzungen Lehre'!$D$249</f>
        <v>0</v>
      </c>
      <c r="AF93" s="179">
        <f>'Input Lehre Lehre'!G37*'Annahmen u Setzungen Lehre'!$D$247*'Annahmen u Setzungen Lehre'!$D$249</f>
        <v>0</v>
      </c>
      <c r="AG93" s="179">
        <f>'Input Lehre Lehre'!G38*'Annahmen u Setzungen Lehre'!$D$247*'Annahmen u Setzungen Lehre'!$D$249</f>
        <v>0</v>
      </c>
      <c r="AH93" s="179">
        <f>'Input Lehre Lehre'!G39*'Annahmen u Setzungen Lehre'!$D$247*'Annahmen u Setzungen Lehre'!$D$249</f>
        <v>0</v>
      </c>
      <c r="AI93" s="179">
        <f>'Input Lehre Lehre'!G40*'Annahmen u Setzungen Lehre'!$D$247*'Annahmen u Setzungen Lehre'!$D$249</f>
        <v>0</v>
      </c>
    </row>
    <row r="94" spans="1:36" ht="13" hidden="1" x14ac:dyDescent="0.3">
      <c r="A94" s="105" t="s">
        <v>276</v>
      </c>
      <c r="C94" s="18"/>
      <c r="E94" s="18"/>
      <c r="H94" s="90"/>
      <c r="I94" s="18"/>
      <c r="J94" s="18"/>
      <c r="K94" s="18"/>
      <c r="L94" s="18"/>
      <c r="M94" s="18"/>
    </row>
    <row r="95" spans="1:36" ht="13" hidden="1" x14ac:dyDescent="0.3">
      <c r="C95" s="18"/>
      <c r="E95" s="18"/>
      <c r="H95" s="90"/>
      <c r="I95" s="18"/>
      <c r="J95" s="18"/>
      <c r="K95" s="18"/>
      <c r="L95" s="18"/>
      <c r="M95" s="18"/>
    </row>
    <row r="96" spans="1:36" ht="13" x14ac:dyDescent="0.3">
      <c r="C96" s="399" t="s">
        <v>492</v>
      </c>
      <c r="D96" s="370"/>
      <c r="E96" s="370"/>
      <c r="F96" s="10"/>
      <c r="H96" s="90"/>
      <c r="I96" s="18"/>
      <c r="J96" s="18"/>
      <c r="K96" s="18"/>
      <c r="L96" s="18"/>
      <c r="M96" s="18"/>
    </row>
    <row r="97" spans="1:36" ht="12.75" customHeight="1" x14ac:dyDescent="0.25">
      <c r="C97" s="370"/>
      <c r="D97" s="370"/>
      <c r="E97" s="370"/>
      <c r="F97" s="176">
        <f>SUM(F99:F100)</f>
        <v>0</v>
      </c>
      <c r="G97" s="176">
        <f t="shared" ref="G97:AI97" si="3">SUM(G99:G100)</f>
        <v>0</v>
      </c>
      <c r="H97" s="176">
        <f t="shared" si="3"/>
        <v>0</v>
      </c>
      <c r="I97" s="176">
        <f t="shared" si="3"/>
        <v>0</v>
      </c>
      <c r="J97" s="176">
        <f t="shared" si="3"/>
        <v>0</v>
      </c>
      <c r="K97" s="176">
        <f t="shared" si="3"/>
        <v>0</v>
      </c>
      <c r="L97" s="176">
        <f t="shared" si="3"/>
        <v>0</v>
      </c>
      <c r="M97" s="176">
        <f t="shared" si="3"/>
        <v>0</v>
      </c>
      <c r="N97" s="176">
        <f t="shared" si="3"/>
        <v>0</v>
      </c>
      <c r="O97" s="176">
        <f t="shared" si="3"/>
        <v>0</v>
      </c>
      <c r="P97" s="176">
        <f t="shared" si="3"/>
        <v>0</v>
      </c>
      <c r="Q97" s="176">
        <f t="shared" si="3"/>
        <v>0</v>
      </c>
      <c r="R97" s="176">
        <f t="shared" si="3"/>
        <v>0</v>
      </c>
      <c r="S97" s="176">
        <f t="shared" si="3"/>
        <v>0</v>
      </c>
      <c r="T97" s="176">
        <f t="shared" si="3"/>
        <v>0</v>
      </c>
      <c r="U97" s="176">
        <f t="shared" si="3"/>
        <v>0</v>
      </c>
      <c r="V97" s="176">
        <f t="shared" si="3"/>
        <v>0</v>
      </c>
      <c r="W97" s="176">
        <f t="shared" si="3"/>
        <v>0</v>
      </c>
      <c r="X97" s="176">
        <f t="shared" si="3"/>
        <v>0</v>
      </c>
      <c r="Y97" s="176">
        <f t="shared" si="3"/>
        <v>0</v>
      </c>
      <c r="Z97" s="176">
        <f t="shared" si="3"/>
        <v>0</v>
      </c>
      <c r="AA97" s="176">
        <f t="shared" si="3"/>
        <v>0</v>
      </c>
      <c r="AB97" s="176">
        <f t="shared" si="3"/>
        <v>0</v>
      </c>
      <c r="AC97" s="176">
        <f t="shared" si="3"/>
        <v>0</v>
      </c>
      <c r="AD97" s="176">
        <f t="shared" si="3"/>
        <v>0</v>
      </c>
      <c r="AE97" s="176">
        <f t="shared" si="3"/>
        <v>0</v>
      </c>
      <c r="AF97" s="176">
        <f t="shared" si="3"/>
        <v>0</v>
      </c>
      <c r="AG97" s="176">
        <f t="shared" si="3"/>
        <v>0</v>
      </c>
      <c r="AH97" s="176">
        <f t="shared" si="3"/>
        <v>0</v>
      </c>
      <c r="AI97" s="176">
        <f t="shared" si="3"/>
        <v>0</v>
      </c>
    </row>
    <row r="98" spans="1:36" ht="12.75" customHeight="1" x14ac:dyDescent="0.3">
      <c r="C98" s="153"/>
      <c r="D98" s="399" t="s">
        <v>493</v>
      </c>
      <c r="E98" s="400"/>
      <c r="F98" s="176">
        <f>SUM(F99:F101)</f>
        <v>0</v>
      </c>
      <c r="G98" s="176">
        <f t="shared" ref="G98:AD98" si="4">SUM(G99:G101)</f>
        <v>0</v>
      </c>
      <c r="H98" s="176">
        <f t="shared" si="4"/>
        <v>0</v>
      </c>
      <c r="I98" s="176">
        <f t="shared" si="4"/>
        <v>0</v>
      </c>
      <c r="J98" s="176">
        <f t="shared" si="4"/>
        <v>0</v>
      </c>
      <c r="K98" s="176">
        <f t="shared" si="4"/>
        <v>0</v>
      </c>
      <c r="L98" s="176">
        <f t="shared" si="4"/>
        <v>0</v>
      </c>
      <c r="M98" s="176">
        <f t="shared" si="4"/>
        <v>0</v>
      </c>
      <c r="N98" s="176">
        <f t="shared" si="4"/>
        <v>0</v>
      </c>
      <c r="O98" s="176">
        <f t="shared" si="4"/>
        <v>0</v>
      </c>
      <c r="P98" s="176">
        <f t="shared" si="4"/>
        <v>0</v>
      </c>
      <c r="Q98" s="176">
        <f t="shared" si="4"/>
        <v>0</v>
      </c>
      <c r="R98" s="176">
        <f t="shared" si="4"/>
        <v>0</v>
      </c>
      <c r="S98" s="176">
        <f t="shared" si="4"/>
        <v>0</v>
      </c>
      <c r="T98" s="176">
        <f t="shared" si="4"/>
        <v>0</v>
      </c>
      <c r="U98" s="176">
        <f t="shared" si="4"/>
        <v>0</v>
      </c>
      <c r="V98" s="176">
        <f t="shared" si="4"/>
        <v>0</v>
      </c>
      <c r="W98" s="176">
        <f t="shared" si="4"/>
        <v>0</v>
      </c>
      <c r="X98" s="176">
        <f t="shared" si="4"/>
        <v>0</v>
      </c>
      <c r="Y98" s="176">
        <f t="shared" si="4"/>
        <v>0</v>
      </c>
      <c r="Z98" s="176">
        <f t="shared" si="4"/>
        <v>0</v>
      </c>
      <c r="AA98" s="176">
        <f t="shared" si="4"/>
        <v>0</v>
      </c>
      <c r="AB98" s="176">
        <f t="shared" si="4"/>
        <v>0</v>
      </c>
      <c r="AC98" s="176">
        <f t="shared" si="4"/>
        <v>0</v>
      </c>
      <c r="AD98" s="176">
        <f t="shared" si="4"/>
        <v>0</v>
      </c>
      <c r="AE98" s="176"/>
      <c r="AF98" s="176"/>
      <c r="AG98" s="176"/>
      <c r="AH98" s="176"/>
      <c r="AI98" s="176"/>
    </row>
    <row r="99" spans="1:36" ht="13" x14ac:dyDescent="0.3">
      <c r="B99" s="10"/>
      <c r="D99" s="1" t="s">
        <v>494</v>
      </c>
      <c r="F99" s="178">
        <f>'Input Lehre Lehre'!F11*'Annahmen u Setzungen Lehre'!$D$206*(1-('Annahmen u Setzungen Lehre'!$D$194/100))*'Annahmen u Setzungen Lehre'!$D$251</f>
        <v>0</v>
      </c>
      <c r="G99" s="178">
        <f>'Input Lehre Lehre'!G11*'Annahmen u Setzungen Lehre'!$D$206*(1-('Annahmen u Setzungen Lehre'!$D$194/100))*'Annahmen u Setzungen Lehre'!$D$251</f>
        <v>0</v>
      </c>
      <c r="H99" s="178">
        <f>'Input Lehre Lehre'!H11*'Annahmen u Setzungen Lehre'!$D$206*(1-('Annahmen u Setzungen Lehre'!$D$194/100))*'Annahmen u Setzungen Lehre'!$D$251</f>
        <v>0</v>
      </c>
      <c r="I99" s="178">
        <f>'Input Lehre Lehre'!I11*'Annahmen u Setzungen Lehre'!$D$206*(1-('Annahmen u Setzungen Lehre'!$D$194/100))*'Annahmen u Setzungen Lehre'!$D$251</f>
        <v>0</v>
      </c>
      <c r="J99" s="178">
        <f>'Input Lehre Lehre'!J11*'Annahmen u Setzungen Lehre'!$D$206*(1-('Annahmen u Setzungen Lehre'!$D$194/100))*'Annahmen u Setzungen Lehre'!$D$251</f>
        <v>0</v>
      </c>
      <c r="K99" s="178">
        <f>'Input Lehre Lehre'!K11*'Annahmen u Setzungen Lehre'!$D$206*(1-('Annahmen u Setzungen Lehre'!$D$194/100))*'Annahmen u Setzungen Lehre'!$D$251</f>
        <v>0</v>
      </c>
      <c r="L99" s="178">
        <f>'Input Lehre Lehre'!L11*'Annahmen u Setzungen Lehre'!$D$206*(1-('Annahmen u Setzungen Lehre'!$D$194/100))*'Annahmen u Setzungen Lehre'!$D$251</f>
        <v>0</v>
      </c>
      <c r="M99" s="178">
        <f>'Input Lehre Lehre'!M11*'Annahmen u Setzungen Lehre'!$D$206*(1-('Annahmen u Setzungen Lehre'!$D$194/100))*'Annahmen u Setzungen Lehre'!$D$251</f>
        <v>0</v>
      </c>
      <c r="N99" s="178">
        <f>'Input Lehre Lehre'!N11*'Annahmen u Setzungen Lehre'!$D$206*(1-('Annahmen u Setzungen Lehre'!$D$194/100))*'Annahmen u Setzungen Lehre'!$D$251</f>
        <v>0</v>
      </c>
      <c r="O99" s="178">
        <f>'Input Lehre Lehre'!O11*'Annahmen u Setzungen Lehre'!$D$206*(1-('Annahmen u Setzungen Lehre'!$D$194/100))*'Annahmen u Setzungen Lehre'!$D$251</f>
        <v>0</v>
      </c>
      <c r="P99" s="178">
        <f>'Input Lehre Lehre'!P11*'Annahmen u Setzungen Lehre'!$D$206*(1-('Annahmen u Setzungen Lehre'!$D$194/100))*'Annahmen u Setzungen Lehre'!$D$251</f>
        <v>0</v>
      </c>
      <c r="Q99" s="178">
        <f>'Input Lehre Lehre'!Q11*'Annahmen u Setzungen Lehre'!$D$206*(1-('Annahmen u Setzungen Lehre'!$D$194/100))*'Annahmen u Setzungen Lehre'!$D$251</f>
        <v>0</v>
      </c>
      <c r="R99" s="178">
        <f>'Input Lehre Lehre'!R11*'Annahmen u Setzungen Lehre'!$D$206*(1-('Annahmen u Setzungen Lehre'!$D$194/100))*'Annahmen u Setzungen Lehre'!$D$251</f>
        <v>0</v>
      </c>
      <c r="S99" s="178">
        <f>'Input Lehre Lehre'!S11*'Annahmen u Setzungen Lehre'!$D$206*(1-('Annahmen u Setzungen Lehre'!$D$194/100))*'Annahmen u Setzungen Lehre'!$D$251</f>
        <v>0</v>
      </c>
      <c r="T99" s="178">
        <f>'Input Lehre Lehre'!T11*'Annahmen u Setzungen Lehre'!$D$206*(1-('Annahmen u Setzungen Lehre'!$D$194/100))*'Annahmen u Setzungen Lehre'!$D$251</f>
        <v>0</v>
      </c>
      <c r="U99" s="178">
        <f>'Input Lehre Lehre'!U11*'Annahmen u Setzungen Lehre'!$D$206*(1-('Annahmen u Setzungen Lehre'!$D$194/100))*'Annahmen u Setzungen Lehre'!$D$251</f>
        <v>0</v>
      </c>
      <c r="V99" s="178">
        <f>'Input Lehre Lehre'!V11*'Annahmen u Setzungen Lehre'!$D$206*(1-('Annahmen u Setzungen Lehre'!$D$194/100))*'Annahmen u Setzungen Lehre'!$D$251</f>
        <v>0</v>
      </c>
      <c r="W99" s="178">
        <f>'Input Lehre Lehre'!W11*'Annahmen u Setzungen Lehre'!$D$206*(1-('Annahmen u Setzungen Lehre'!$D$194/100))*'Annahmen u Setzungen Lehre'!$D$251</f>
        <v>0</v>
      </c>
      <c r="X99" s="178">
        <f>'Input Lehre Lehre'!X11*'Annahmen u Setzungen Lehre'!$D$206*(1-('Annahmen u Setzungen Lehre'!$D$194/100))*'Annahmen u Setzungen Lehre'!$D$251</f>
        <v>0</v>
      </c>
      <c r="Y99" s="178">
        <f>'Input Lehre Lehre'!Y11*'Annahmen u Setzungen Lehre'!$D$206*(1-('Annahmen u Setzungen Lehre'!$D$194/100))*'Annahmen u Setzungen Lehre'!$D$251</f>
        <v>0</v>
      </c>
      <c r="Z99" s="178">
        <f>'Input Lehre Lehre'!Z11*'Annahmen u Setzungen Lehre'!$D$206*(1-('Annahmen u Setzungen Lehre'!$D$194/100))*'Annahmen u Setzungen Lehre'!$D$251</f>
        <v>0</v>
      </c>
      <c r="AA99" s="178">
        <f>'Input Lehre Lehre'!AA11*'Annahmen u Setzungen Lehre'!$D$206*(1-('Annahmen u Setzungen Lehre'!$D$194/100))*'Annahmen u Setzungen Lehre'!$D$251</f>
        <v>0</v>
      </c>
      <c r="AB99" s="178">
        <f>'Input Lehre Lehre'!AB11*'Annahmen u Setzungen Lehre'!$D$206*(1-('Annahmen u Setzungen Lehre'!$D$194/100))*'Annahmen u Setzungen Lehre'!$D$251</f>
        <v>0</v>
      </c>
      <c r="AC99" s="178">
        <f>'Input Lehre Lehre'!AC11*'Annahmen u Setzungen Lehre'!$D$206*(1-('Annahmen u Setzungen Lehre'!$D$194/100))*'Annahmen u Setzungen Lehre'!$D$251</f>
        <v>0</v>
      </c>
      <c r="AD99" s="178">
        <f>'Input Lehre Lehre'!AD11*'Annahmen u Setzungen Lehre'!$D$206*(1-('Annahmen u Setzungen Lehre'!$D$194/100))*'Annahmen u Setzungen Lehre'!$D$251</f>
        <v>0</v>
      </c>
      <c r="AE99" s="178" t="s">
        <v>495</v>
      </c>
      <c r="AF99" s="178" t="s">
        <v>496</v>
      </c>
      <c r="AG99" s="178" t="s">
        <v>497</v>
      </c>
      <c r="AH99" s="178" t="s">
        <v>498</v>
      </c>
      <c r="AI99" s="178" t="s">
        <v>499</v>
      </c>
      <c r="AJ99" s="178" t="s">
        <v>500</v>
      </c>
    </row>
    <row r="100" spans="1:36" ht="13" x14ac:dyDescent="0.3">
      <c r="D100" s="1" t="s">
        <v>501</v>
      </c>
      <c r="F100" s="178">
        <f>(F21+F9+F78+F86+F89)*'Annahmen u Setzungen Lehre'!$D$190</f>
        <v>0</v>
      </c>
      <c r="G100" s="178">
        <f>(G21+G9+G78+G86+G89)*'Annahmen u Setzungen Lehre'!$D$190</f>
        <v>0</v>
      </c>
      <c r="H100" s="178">
        <f>(H21+H9+H78+H86+H89)*'Annahmen u Setzungen Lehre'!$D$190</f>
        <v>0</v>
      </c>
      <c r="I100" s="178">
        <f>(I21+I9+I78+I86+I89)*'Annahmen u Setzungen Lehre'!$D$190</f>
        <v>0</v>
      </c>
      <c r="J100" s="178">
        <f>(J21+J9+J78+J86+J89)*'Annahmen u Setzungen Lehre'!$D$190</f>
        <v>0</v>
      </c>
      <c r="K100" s="178">
        <f>(K21+K9+K78+K86+K89)*'Annahmen u Setzungen Lehre'!$D$190</f>
        <v>0</v>
      </c>
      <c r="L100" s="178">
        <f>(L21+L9+L78+L86+L89)*'Annahmen u Setzungen Lehre'!$D$190</f>
        <v>0</v>
      </c>
      <c r="M100" s="178">
        <f>(M21+M9+M78+M86+M89)*'Annahmen u Setzungen Lehre'!$D$190</f>
        <v>0</v>
      </c>
      <c r="N100" s="178">
        <f>(N21+N9+N78+N86+N89)*'Annahmen u Setzungen Lehre'!$D$190</f>
        <v>0</v>
      </c>
      <c r="O100" s="178">
        <f>(O21+O9+O78+O86+O89)*'Annahmen u Setzungen Lehre'!$D$190</f>
        <v>0</v>
      </c>
      <c r="P100" s="178">
        <f>(P21+P9+P78+P86+P89)*'Annahmen u Setzungen Lehre'!$D$190</f>
        <v>0</v>
      </c>
      <c r="Q100" s="178">
        <f>(Q21+Q9+Q78+Q86+Q89)*'Annahmen u Setzungen Lehre'!$D$190</f>
        <v>0</v>
      </c>
      <c r="R100" s="178">
        <f>(R21+R9+R78+R86+R89)*'Annahmen u Setzungen Lehre'!$D$190</f>
        <v>0</v>
      </c>
      <c r="S100" s="178">
        <f>(S21+S9+S78+S86+S89)*'Annahmen u Setzungen Lehre'!$D$190</f>
        <v>0</v>
      </c>
      <c r="T100" s="178">
        <f>(T21+T9+T78+T86+T89)*'Annahmen u Setzungen Lehre'!$D$190</f>
        <v>0</v>
      </c>
      <c r="U100" s="178">
        <f>(U21+U9+U78+U86+U89)*'Annahmen u Setzungen Lehre'!$D$190</f>
        <v>0</v>
      </c>
      <c r="V100" s="178">
        <f>(V21+V9+V78+V86+V89)*'Annahmen u Setzungen Lehre'!$D$190</f>
        <v>0</v>
      </c>
      <c r="W100" s="178">
        <f>(W21+W9+W78+W86+W89)*'Annahmen u Setzungen Lehre'!$D$190</f>
        <v>0</v>
      </c>
      <c r="X100" s="178">
        <f>(X21+X9+X78+X86+X89)*'Annahmen u Setzungen Lehre'!$D$190</f>
        <v>0</v>
      </c>
      <c r="Y100" s="178">
        <f>(Y21+Y9+Y78+Y86+Y89)*'Annahmen u Setzungen Lehre'!$D$190</f>
        <v>0</v>
      </c>
      <c r="Z100" s="178">
        <f>(Z21+Z9+Z78+Z86+Z89)*'Annahmen u Setzungen Lehre'!$D$190</f>
        <v>0</v>
      </c>
      <c r="AA100" s="178">
        <f>(AA21+AA9+AA78+AA86+AA89)*'Annahmen u Setzungen Lehre'!$D$190</f>
        <v>0</v>
      </c>
      <c r="AB100" s="178">
        <f>(AB21+AB9+AB78+AB86+AB89)*'Annahmen u Setzungen Lehre'!$D$190</f>
        <v>0</v>
      </c>
      <c r="AC100" s="178">
        <f>(AC21+AC9+AC78+AC86+AC89)*'Annahmen u Setzungen Lehre'!$D$190</f>
        <v>0</v>
      </c>
      <c r="AD100" s="178">
        <f>(AD21+AD9+AD78+AD86+AD89)*'Annahmen u Setzungen Lehre'!$D$190</f>
        <v>0</v>
      </c>
      <c r="AE100" s="178">
        <f>(AE29+AE34)*'Annahmen u Setzungen Lehre'!$D$190</f>
        <v>0</v>
      </c>
      <c r="AF100" s="178">
        <f>(AF29+AF34)*'Annahmen u Setzungen Lehre'!$D$190</f>
        <v>0</v>
      </c>
      <c r="AG100" s="178">
        <f>(AG29+AG34)*'Annahmen u Setzungen Lehre'!$D$190</f>
        <v>0</v>
      </c>
      <c r="AH100" s="178">
        <f>(AH29+AH34)*'Annahmen u Setzungen Lehre'!$D$190</f>
        <v>0</v>
      </c>
      <c r="AI100" s="178">
        <f>(AI29+AI34)*'Annahmen u Setzungen Lehre'!$D$190</f>
        <v>0</v>
      </c>
    </row>
    <row r="101" spans="1:36" ht="13" x14ac:dyDescent="0.3">
      <c r="D101" s="1" t="s">
        <v>502</v>
      </c>
      <c r="F101" s="178">
        <f>(F21+F9+F78+F86+F89)*'Annahmen u Setzungen Lehre'!$D$192</f>
        <v>0</v>
      </c>
      <c r="G101" s="178">
        <f>(G21+G9+G78+G86+G89)*'Annahmen u Setzungen Lehre'!$D$192</f>
        <v>0</v>
      </c>
      <c r="H101" s="178">
        <f>(H21+H9+H78+H86+H89)*'Annahmen u Setzungen Lehre'!$D$192</f>
        <v>0</v>
      </c>
      <c r="I101" s="178">
        <f>(I21+I9+I78+I86+I89)*'Annahmen u Setzungen Lehre'!$D$192</f>
        <v>0</v>
      </c>
      <c r="J101" s="178">
        <f>(J21+J9+J78+J86+J89)*'Annahmen u Setzungen Lehre'!$D$192</f>
        <v>0</v>
      </c>
      <c r="K101" s="178">
        <f>(K21+K9+K78+K86+K89)*'Annahmen u Setzungen Lehre'!$D$192</f>
        <v>0</v>
      </c>
      <c r="L101" s="178">
        <f>(L21+L9+L78+L86+L89)*'Annahmen u Setzungen Lehre'!$D$192</f>
        <v>0</v>
      </c>
      <c r="M101" s="178">
        <f>(M21+M9+M78+M86+M89)*'Annahmen u Setzungen Lehre'!$D$192</f>
        <v>0</v>
      </c>
      <c r="N101" s="178">
        <f>(N21+N9+N78+N86+N89)*'Annahmen u Setzungen Lehre'!$D$192</f>
        <v>0</v>
      </c>
      <c r="O101" s="178">
        <f>(O21+O9+O78+O86+O89)*'Annahmen u Setzungen Lehre'!$D$192</f>
        <v>0</v>
      </c>
      <c r="P101" s="178">
        <f>(P21+P9+P78+P86+P89)*'Annahmen u Setzungen Lehre'!$D$192</f>
        <v>0</v>
      </c>
      <c r="Q101" s="178">
        <f>(Q21+Q9+Q78+Q86+Q89)*'Annahmen u Setzungen Lehre'!$D$192</f>
        <v>0</v>
      </c>
      <c r="R101" s="178">
        <f>(R21+R9+R78+R86+R89)*'Annahmen u Setzungen Lehre'!$D$192</f>
        <v>0</v>
      </c>
      <c r="S101" s="178">
        <f>(S21+S9+S78+S86+S89)*'Annahmen u Setzungen Lehre'!$D$192</f>
        <v>0</v>
      </c>
      <c r="T101" s="178">
        <f>(T21+T9+T78+T86+T89)*'Annahmen u Setzungen Lehre'!$D$192</f>
        <v>0</v>
      </c>
      <c r="U101" s="178">
        <f>(U21+U9+U78+U86+U89)*'Annahmen u Setzungen Lehre'!$D$192</f>
        <v>0</v>
      </c>
      <c r="V101" s="178">
        <f>(V21+V9+V78+V86+V89)*'Annahmen u Setzungen Lehre'!$D$192</f>
        <v>0</v>
      </c>
      <c r="W101" s="178">
        <f>(W21+W9+W78+W86+W89)*'Annahmen u Setzungen Lehre'!$D$192</f>
        <v>0</v>
      </c>
      <c r="X101" s="178">
        <f>(X21+X9+X78+X86+X89)*'Annahmen u Setzungen Lehre'!$D$192</f>
        <v>0</v>
      </c>
      <c r="Y101" s="178">
        <f>(Y21+Y9+Y78+Y86+Y89)*'Annahmen u Setzungen Lehre'!$D$192</f>
        <v>0</v>
      </c>
      <c r="Z101" s="178">
        <f>(Z21+Z9+Z78+Z86+Z89)*'Annahmen u Setzungen Lehre'!$D$192</f>
        <v>0</v>
      </c>
      <c r="AA101" s="178">
        <f>(AA21+AA9+AA78+AA86+AA89)*'Annahmen u Setzungen Lehre'!$D$192</f>
        <v>0</v>
      </c>
      <c r="AB101" s="178">
        <f>(AB21+AB9+AB78+AB86+AB89)*'Annahmen u Setzungen Lehre'!$D$192</f>
        <v>0</v>
      </c>
      <c r="AC101" s="178">
        <f>(AC21+AC9+AC78+AC86+AC89)*'Annahmen u Setzungen Lehre'!$D$192</f>
        <v>0</v>
      </c>
      <c r="AD101" s="178">
        <f>(AD21+AD9+AD78+AD86+AD89)*'Annahmen u Setzungen Lehre'!$D$192</f>
        <v>0</v>
      </c>
      <c r="AE101" s="178">
        <f>(AE30+AE35)*'Annahmen u Setzungen Lehre'!$D$190</f>
        <v>0</v>
      </c>
      <c r="AF101" s="178">
        <f>(AF30+AF35)*'Annahmen u Setzungen Lehre'!$D$190</f>
        <v>0</v>
      </c>
      <c r="AG101" s="178">
        <f>(AG30+AG35)*'Annahmen u Setzungen Lehre'!$D$190</f>
        <v>0</v>
      </c>
      <c r="AH101" s="178">
        <f>(AH30+AH35)*'Annahmen u Setzungen Lehre'!$D$190</f>
        <v>0</v>
      </c>
      <c r="AI101" s="178">
        <f>(AI30+AI35)*'Annahmen u Setzungen Lehre'!$D$190</f>
        <v>0</v>
      </c>
    </row>
    <row r="102" spans="1:36" ht="13" x14ac:dyDescent="0.3">
      <c r="F102" s="189"/>
      <c r="G102" s="344"/>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row>
    <row r="103" spans="1:36" x14ac:dyDescent="0.25">
      <c r="C103" s="18"/>
      <c r="D103" s="18"/>
      <c r="E103" s="18"/>
      <c r="G103" s="18"/>
      <c r="H103" s="18"/>
      <c r="I103" s="18"/>
      <c r="J103" s="18"/>
      <c r="K103" s="18"/>
      <c r="L103" s="18"/>
      <c r="M103" s="18"/>
    </row>
    <row r="104" spans="1:36" ht="12.75" hidden="1" customHeight="1" x14ac:dyDescent="0.3">
      <c r="A104" s="10"/>
      <c r="C104" s="399"/>
      <c r="D104" s="399"/>
      <c r="E104" s="400"/>
      <c r="F104" s="176"/>
      <c r="G104" s="176"/>
      <c r="H104" s="176"/>
      <c r="I104" s="176"/>
      <c r="J104" s="176"/>
      <c r="K104" s="176"/>
      <c r="L104" s="176"/>
      <c r="M104" s="176"/>
      <c r="N104" s="176"/>
      <c r="O104" s="176"/>
      <c r="P104" s="176"/>
      <c r="Q104" s="176"/>
      <c r="R104" s="176"/>
      <c r="S104" s="176"/>
      <c r="T104" s="176"/>
      <c r="U104" s="176"/>
      <c r="V104" s="176"/>
      <c r="W104" s="176"/>
      <c r="X104" s="176"/>
      <c r="Y104" s="176"/>
      <c r="Z104" s="176"/>
      <c r="AA104" s="176"/>
      <c r="AB104" s="176"/>
      <c r="AC104" s="176"/>
      <c r="AD104" s="176"/>
      <c r="AE104" s="176"/>
      <c r="AF104" s="176"/>
      <c r="AG104" s="176"/>
      <c r="AH104" s="176"/>
      <c r="AI104" s="176"/>
    </row>
    <row r="105" spans="1:36" ht="12.75" hidden="1" customHeight="1" x14ac:dyDescent="0.25">
      <c r="C105" s="399"/>
      <c r="D105" s="399"/>
      <c r="E105" s="399"/>
    </row>
    <row r="106" spans="1:36" ht="12.75" hidden="1" customHeight="1" x14ac:dyDescent="0.25">
      <c r="C106" s="399"/>
      <c r="D106" s="399"/>
      <c r="E106" s="399"/>
    </row>
    <row r="107" spans="1:36" hidden="1" x14ac:dyDescent="0.25">
      <c r="C107" s="399"/>
      <c r="D107" s="399"/>
      <c r="E107" s="399"/>
      <c r="F107" s="176"/>
      <c r="G107" s="176"/>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6"/>
      <c r="AE107" s="176"/>
      <c r="AF107" s="176"/>
      <c r="AG107" s="176"/>
      <c r="AH107" s="176"/>
      <c r="AI107" s="176"/>
    </row>
    <row r="108" spans="1:36" ht="13" hidden="1" x14ac:dyDescent="0.3">
      <c r="F108" s="176"/>
      <c r="G108" s="176"/>
      <c r="H108" s="176"/>
      <c r="I108" s="176"/>
      <c r="J108" s="176"/>
      <c r="K108" s="176"/>
      <c r="L108" s="176"/>
      <c r="M108" s="176"/>
      <c r="N108" s="176"/>
      <c r="O108" s="176"/>
      <c r="P108" s="176"/>
      <c r="Q108" s="176"/>
      <c r="R108" s="176"/>
      <c r="S108" s="176"/>
      <c r="T108" s="176"/>
      <c r="U108" s="176"/>
      <c r="V108" s="176"/>
      <c r="W108" s="176"/>
      <c r="X108" s="176"/>
      <c r="Y108" s="176"/>
      <c r="Z108" s="176"/>
      <c r="AA108" s="176"/>
      <c r="AB108" s="176"/>
      <c r="AC108" s="176"/>
      <c r="AD108" s="176"/>
      <c r="AE108" s="178"/>
      <c r="AF108" s="178"/>
      <c r="AG108" s="178"/>
      <c r="AH108" s="178"/>
      <c r="AI108" s="178"/>
    </row>
    <row r="109" spans="1:36" ht="13" hidden="1" x14ac:dyDescent="0.3">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row>
    <row r="110" spans="1:36" ht="13" hidden="1" x14ac:dyDescent="0.3">
      <c r="F110" s="178"/>
      <c r="G110" s="178"/>
      <c r="H110" s="178"/>
      <c r="I110" s="178"/>
      <c r="J110" s="178"/>
      <c r="K110" s="178"/>
      <c r="L110" s="178"/>
      <c r="M110" s="178"/>
      <c r="N110" s="178"/>
      <c r="O110" s="178"/>
      <c r="P110" s="178"/>
      <c r="Q110" s="178"/>
      <c r="R110" s="178"/>
      <c r="S110" s="178"/>
      <c r="T110" s="178"/>
      <c r="U110" s="178"/>
      <c r="V110" s="178"/>
      <c r="W110" s="178"/>
      <c r="X110" s="178"/>
      <c r="Y110" s="178"/>
      <c r="Z110" s="178"/>
      <c r="AA110" s="178"/>
      <c r="AB110" s="178"/>
      <c r="AC110" s="178"/>
      <c r="AD110" s="178"/>
      <c r="AE110" s="178"/>
      <c r="AF110" s="178"/>
      <c r="AG110" s="178"/>
      <c r="AH110" s="178"/>
      <c r="AI110" s="178"/>
    </row>
    <row r="111" spans="1:36" ht="13" hidden="1" x14ac:dyDescent="0.3">
      <c r="H111" s="90"/>
      <c r="I111" s="18"/>
      <c r="J111" s="18"/>
      <c r="K111" s="18"/>
      <c r="L111" s="18"/>
      <c r="M111" s="18"/>
    </row>
    <row r="112" spans="1:36" ht="13" hidden="1" x14ac:dyDescent="0.3">
      <c r="C112" s="18"/>
      <c r="E112" s="18"/>
      <c r="H112" s="90"/>
      <c r="I112" s="18"/>
      <c r="J112" s="18"/>
      <c r="K112" s="18"/>
      <c r="L112" s="18"/>
      <c r="M112" s="18"/>
    </row>
    <row r="113" spans="3:13" ht="13" hidden="1" x14ac:dyDescent="0.3">
      <c r="C113" s="18"/>
      <c r="E113" s="18"/>
      <c r="H113" s="90"/>
      <c r="I113" s="18"/>
      <c r="J113" s="18"/>
      <c r="K113" s="18"/>
      <c r="L113" s="18"/>
      <c r="M113" s="18"/>
    </row>
    <row r="114" spans="3:13" ht="13" hidden="1" x14ac:dyDescent="0.3">
      <c r="C114" s="18"/>
      <c r="E114" s="18"/>
      <c r="H114" s="90"/>
      <c r="I114" s="18"/>
      <c r="J114" s="18"/>
      <c r="K114" s="18"/>
      <c r="L114" s="18"/>
      <c r="M114" s="18"/>
    </row>
    <row r="115" spans="3:13" ht="13" hidden="1" x14ac:dyDescent="0.3">
      <c r="C115" s="18"/>
      <c r="E115" s="18"/>
      <c r="H115" s="90"/>
      <c r="I115" s="18"/>
      <c r="J115" s="18"/>
      <c r="K115" s="18"/>
      <c r="L115" s="18"/>
      <c r="M115" s="18"/>
    </row>
    <row r="116" spans="3:13" ht="13" x14ac:dyDescent="0.3">
      <c r="C116" s="18"/>
      <c r="E116" s="18"/>
      <c r="G116" s="345"/>
      <c r="H116" s="90"/>
      <c r="I116" s="18"/>
      <c r="J116" s="18"/>
      <c r="K116" s="18"/>
      <c r="L116" s="18"/>
      <c r="M116" s="18"/>
    </row>
  </sheetData>
  <sheetProtection selectLockedCells="1"/>
  <mergeCells count="14">
    <mergeCell ref="E5:K5"/>
    <mergeCell ref="C77:E78"/>
    <mergeCell ref="C8:E9"/>
    <mergeCell ref="C18:E21"/>
    <mergeCell ref="C24:E24"/>
    <mergeCell ref="C28:E29"/>
    <mergeCell ref="C31:E34"/>
    <mergeCell ref="C105:E107"/>
    <mergeCell ref="C82:E83"/>
    <mergeCell ref="C84:E86"/>
    <mergeCell ref="C88:E89"/>
    <mergeCell ref="C96:E97"/>
    <mergeCell ref="D98:E98"/>
    <mergeCell ref="C104:E104"/>
  </mergeCells>
  <conditionalFormatting sqref="F107:AD108">
    <cfRule type="cellIs" dxfId="2" priority="1" stopIfTrue="1" operator="greaterThan">
      <formula>0</formula>
    </cfRule>
  </conditionalFormatting>
  <pageMargins left="0.39370078740157483" right="0.39370078740157483" top="0.78740157480314965" bottom="0.39370078740157483" header="0.51181102362204722" footer="0.51181102362204722"/>
  <pageSetup paperSize="9" scale="65" orientation="landscape" r:id="rId1"/>
  <headerFooter alignWithMargins="0">
    <oddFooter>&amp;L&amp;F&amp;A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tabColor rgb="FF7030A0"/>
  </sheetPr>
  <dimension ref="A1:AQ138"/>
  <sheetViews>
    <sheetView zoomScale="78" zoomScaleNormal="78" workbookViewId="0">
      <pane xSplit="5" ySplit="5" topLeftCell="F6" activePane="bottomRight" state="frozen"/>
      <selection activeCell="F33" sqref="F33"/>
      <selection pane="topRight" activeCell="F33" sqref="F33"/>
      <selection pane="bottomLeft" activeCell="F33" sqref="F33"/>
      <selection pane="bottomRight" activeCell="K3" sqref="K3"/>
    </sheetView>
  </sheetViews>
  <sheetFormatPr baseColWidth="10" defaultColWidth="11.453125" defaultRowHeight="12.5" x14ac:dyDescent="0.25"/>
  <cols>
    <col min="1" max="1" width="9.54296875" style="1" customWidth="1"/>
    <col min="2" max="2" width="1.26953125" style="1" customWidth="1"/>
    <col min="3" max="3" width="5.7265625" style="1" customWidth="1"/>
    <col min="4" max="4" width="11.453125" style="1"/>
    <col min="5" max="5" width="29" style="1" customWidth="1"/>
    <col min="6" max="6" width="15.7265625" style="1" customWidth="1"/>
    <col min="7" max="30" width="14.7265625" style="1" customWidth="1"/>
    <col min="31" max="35" width="15.7265625" style="1" hidden="1" customWidth="1"/>
    <col min="36" max="36" width="0" style="1" hidden="1" customWidth="1"/>
    <col min="37" max="16384" width="11.453125" style="1"/>
  </cols>
  <sheetData>
    <row r="1" spans="1:43" x14ac:dyDescent="0.25">
      <c r="A1" s="3"/>
    </row>
    <row r="3" spans="1:43" x14ac:dyDescent="0.25">
      <c r="K3" s="1" t="str">
        <f>'Input Kosten Lehre'!K3</f>
        <v>Lehre</v>
      </c>
    </row>
    <row r="4" spans="1:43" ht="22.5" x14ac:dyDescent="0.45">
      <c r="E4" s="2" t="s">
        <v>118</v>
      </c>
    </row>
    <row r="5" spans="1:43" x14ac:dyDescent="0.25">
      <c r="E5" s="393">
        <f>Projektbezeichnung</f>
        <v>0</v>
      </c>
      <c r="F5" s="393"/>
      <c r="G5" s="393"/>
      <c r="H5" s="393"/>
      <c r="I5" s="393"/>
      <c r="J5" s="393"/>
      <c r="K5" s="393"/>
    </row>
    <row r="6" spans="1:43" ht="13" x14ac:dyDescent="0.3">
      <c r="A6" s="3"/>
      <c r="AE6" s="10" t="s">
        <v>350</v>
      </c>
    </row>
    <row r="8" spans="1:43" ht="12.75" customHeight="1" x14ac:dyDescent="0.3">
      <c r="C8" s="190"/>
      <c r="D8" s="190"/>
      <c r="E8" s="190"/>
      <c r="F8" s="167">
        <f>Anfangsjahr</f>
        <v>2025</v>
      </c>
      <c r="G8" s="167">
        <f>F8+1</f>
        <v>2026</v>
      </c>
      <c r="H8" s="167">
        <f t="shared" ref="H8:AD8" si="0">G8+1</f>
        <v>2027</v>
      </c>
      <c r="I8" s="167">
        <f t="shared" si="0"/>
        <v>2028</v>
      </c>
      <c r="J8" s="167">
        <f t="shared" si="0"/>
        <v>2029</v>
      </c>
      <c r="K8" s="167">
        <f t="shared" si="0"/>
        <v>2030</v>
      </c>
      <c r="L8" s="167">
        <f t="shared" si="0"/>
        <v>2031</v>
      </c>
      <c r="M8" s="167">
        <f t="shared" si="0"/>
        <v>2032</v>
      </c>
      <c r="N8" s="167">
        <f t="shared" si="0"/>
        <v>2033</v>
      </c>
      <c r="O8" s="167">
        <f t="shared" si="0"/>
        <v>2034</v>
      </c>
      <c r="P8" s="167">
        <f t="shared" si="0"/>
        <v>2035</v>
      </c>
      <c r="Q8" s="167">
        <f t="shared" si="0"/>
        <v>2036</v>
      </c>
      <c r="R8" s="167">
        <f t="shared" si="0"/>
        <v>2037</v>
      </c>
      <c r="S8" s="167">
        <f t="shared" si="0"/>
        <v>2038</v>
      </c>
      <c r="T8" s="167">
        <f t="shared" si="0"/>
        <v>2039</v>
      </c>
      <c r="U8" s="167">
        <f t="shared" si="0"/>
        <v>2040</v>
      </c>
      <c r="V8" s="167">
        <f t="shared" si="0"/>
        <v>2041</v>
      </c>
      <c r="W8" s="167">
        <f t="shared" si="0"/>
        <v>2042</v>
      </c>
      <c r="X8" s="167">
        <f t="shared" si="0"/>
        <v>2043</v>
      </c>
      <c r="Y8" s="167">
        <f t="shared" si="0"/>
        <v>2044</v>
      </c>
      <c r="Z8" s="167">
        <f t="shared" si="0"/>
        <v>2045</v>
      </c>
      <c r="AA8" s="167">
        <f t="shared" si="0"/>
        <v>2046</v>
      </c>
      <c r="AB8" s="167">
        <f t="shared" si="0"/>
        <v>2047</v>
      </c>
      <c r="AC8" s="167">
        <f t="shared" si="0"/>
        <v>2048</v>
      </c>
      <c r="AD8" s="167">
        <f t="shared" si="0"/>
        <v>2049</v>
      </c>
      <c r="AE8" s="167" t="e">
        <f>IF(AD8+1&lt;#REF!+30,AD8+1,"")</f>
        <v>#REF!</v>
      </c>
      <c r="AF8" s="167" t="e">
        <f>IF(AE8+1&lt;#REF!+30,AE8+1,"")</f>
        <v>#REF!</v>
      </c>
      <c r="AG8" s="167" t="e">
        <f>IF(AF8+1&lt;#REF!+30,AF8+1,"")</f>
        <v>#REF!</v>
      </c>
      <c r="AH8" s="167" t="e">
        <f>IF(AG8+1&lt;#REF!+30,AG8+1,"")</f>
        <v>#REF!</v>
      </c>
      <c r="AI8" s="167" t="e">
        <f>IF(AH8+1&lt;#REF!+30,AH8+1,"")</f>
        <v>#REF!</v>
      </c>
    </row>
    <row r="9" spans="1:43" ht="13" x14ac:dyDescent="0.3">
      <c r="A9" s="3"/>
      <c r="C9" s="174" t="s">
        <v>380</v>
      </c>
      <c r="D9" s="170"/>
      <c r="E9" s="171"/>
      <c r="F9" s="239">
        <f>SUM('ZwischenErgebnisse Lehre'!F9,'ZwischenErgebnisse Lehre'!F21,'ZwischenErgebnisse Lehre'!F24,'ZwischenErgebnisse Lehre'!F34,'ZwischenErgebnisse Lehre'!F78,'ZwischenErgebnisse Lehre'!F83,'ZwischenErgebnisse Lehre'!F86)</f>
        <v>0</v>
      </c>
      <c r="G9" s="239">
        <f>SUM('ZwischenErgebnisse Lehre'!G9,'ZwischenErgebnisse Lehre'!G21,'ZwischenErgebnisse Lehre'!G24,'ZwischenErgebnisse Lehre'!G34,'ZwischenErgebnisse Lehre'!G78,'ZwischenErgebnisse Lehre'!G83,'ZwischenErgebnisse Lehre'!G86)</f>
        <v>0</v>
      </c>
      <c r="H9" s="239">
        <f>SUM('ZwischenErgebnisse Lehre'!H9,'ZwischenErgebnisse Lehre'!H21,'ZwischenErgebnisse Lehre'!H24,'ZwischenErgebnisse Lehre'!H34,'ZwischenErgebnisse Lehre'!H78,'ZwischenErgebnisse Lehre'!H83,'ZwischenErgebnisse Lehre'!H86)</f>
        <v>0</v>
      </c>
      <c r="I9" s="239">
        <f>SUM('ZwischenErgebnisse Lehre'!I9,'ZwischenErgebnisse Lehre'!I21,'ZwischenErgebnisse Lehre'!I24,'ZwischenErgebnisse Lehre'!I34,'ZwischenErgebnisse Lehre'!I78,'ZwischenErgebnisse Lehre'!I83,'ZwischenErgebnisse Lehre'!I86)</f>
        <v>0</v>
      </c>
      <c r="J9" s="239">
        <f>SUM('ZwischenErgebnisse Lehre'!J9,'ZwischenErgebnisse Lehre'!J21,'ZwischenErgebnisse Lehre'!J24,'ZwischenErgebnisse Lehre'!J34,'ZwischenErgebnisse Lehre'!J78,'ZwischenErgebnisse Lehre'!J83,'ZwischenErgebnisse Lehre'!J86)</f>
        <v>0</v>
      </c>
      <c r="K9" s="239">
        <f>SUM('ZwischenErgebnisse Lehre'!K9,'ZwischenErgebnisse Lehre'!K21,'ZwischenErgebnisse Lehre'!K24,'ZwischenErgebnisse Lehre'!K34,'ZwischenErgebnisse Lehre'!K78,'ZwischenErgebnisse Lehre'!K83,'ZwischenErgebnisse Lehre'!K86)</f>
        <v>0</v>
      </c>
      <c r="L9" s="239">
        <f>SUM('ZwischenErgebnisse Lehre'!L9,'ZwischenErgebnisse Lehre'!L21,'ZwischenErgebnisse Lehre'!L24,'ZwischenErgebnisse Lehre'!L34,'ZwischenErgebnisse Lehre'!L78,'ZwischenErgebnisse Lehre'!L83,'ZwischenErgebnisse Lehre'!L86)</f>
        <v>0</v>
      </c>
      <c r="M9" s="239">
        <f>SUM('ZwischenErgebnisse Lehre'!M9,'ZwischenErgebnisse Lehre'!M21,'ZwischenErgebnisse Lehre'!M24,'ZwischenErgebnisse Lehre'!M34,'ZwischenErgebnisse Lehre'!M78,'ZwischenErgebnisse Lehre'!M83,'ZwischenErgebnisse Lehre'!M86)</f>
        <v>0</v>
      </c>
      <c r="N9" s="239">
        <f>SUM('ZwischenErgebnisse Lehre'!N9,'ZwischenErgebnisse Lehre'!N21,'ZwischenErgebnisse Lehre'!N24,'ZwischenErgebnisse Lehre'!N34,'ZwischenErgebnisse Lehre'!N78,'ZwischenErgebnisse Lehre'!N83,'ZwischenErgebnisse Lehre'!N86)</f>
        <v>0</v>
      </c>
      <c r="O9" s="239">
        <f>SUM('ZwischenErgebnisse Lehre'!O9,'ZwischenErgebnisse Lehre'!O21,'ZwischenErgebnisse Lehre'!O24,'ZwischenErgebnisse Lehre'!O34,'ZwischenErgebnisse Lehre'!O78,'ZwischenErgebnisse Lehre'!O83,'ZwischenErgebnisse Lehre'!O86)</f>
        <v>0</v>
      </c>
      <c r="P9" s="239">
        <f>SUM('ZwischenErgebnisse Lehre'!P9,'ZwischenErgebnisse Lehre'!P21,'ZwischenErgebnisse Lehre'!P24,'ZwischenErgebnisse Lehre'!P34,'ZwischenErgebnisse Lehre'!P78,'ZwischenErgebnisse Lehre'!P83,'ZwischenErgebnisse Lehre'!P86)</f>
        <v>0</v>
      </c>
      <c r="Q9" s="239">
        <f>SUM('ZwischenErgebnisse Lehre'!Q9,'ZwischenErgebnisse Lehre'!Q21,'ZwischenErgebnisse Lehre'!Q24,'ZwischenErgebnisse Lehre'!Q34,'ZwischenErgebnisse Lehre'!Q78,'ZwischenErgebnisse Lehre'!Q83,'ZwischenErgebnisse Lehre'!Q86)</f>
        <v>0</v>
      </c>
      <c r="R9" s="239">
        <f>SUM('ZwischenErgebnisse Lehre'!R9,'ZwischenErgebnisse Lehre'!R21,'ZwischenErgebnisse Lehre'!R24,'ZwischenErgebnisse Lehre'!R34,'ZwischenErgebnisse Lehre'!R78,'ZwischenErgebnisse Lehre'!R83,'ZwischenErgebnisse Lehre'!R86)</f>
        <v>0</v>
      </c>
      <c r="S9" s="239">
        <f>SUM('ZwischenErgebnisse Lehre'!S9,'ZwischenErgebnisse Lehre'!S21,'ZwischenErgebnisse Lehre'!S24,'ZwischenErgebnisse Lehre'!S34,'ZwischenErgebnisse Lehre'!S78,'ZwischenErgebnisse Lehre'!S83,'ZwischenErgebnisse Lehre'!S86)</f>
        <v>0</v>
      </c>
      <c r="T9" s="239">
        <f>SUM('ZwischenErgebnisse Lehre'!T9,'ZwischenErgebnisse Lehre'!T21,'ZwischenErgebnisse Lehre'!T24,'ZwischenErgebnisse Lehre'!T34,'ZwischenErgebnisse Lehre'!T78,'ZwischenErgebnisse Lehre'!T83,'ZwischenErgebnisse Lehre'!T86)</f>
        <v>0</v>
      </c>
      <c r="U9" s="239">
        <f>SUM('ZwischenErgebnisse Lehre'!U9,'ZwischenErgebnisse Lehre'!U21,'ZwischenErgebnisse Lehre'!U24,'ZwischenErgebnisse Lehre'!U34,'ZwischenErgebnisse Lehre'!U78,'ZwischenErgebnisse Lehre'!U83,'ZwischenErgebnisse Lehre'!U86)</f>
        <v>0</v>
      </c>
      <c r="V9" s="239">
        <f>SUM('ZwischenErgebnisse Lehre'!V9,'ZwischenErgebnisse Lehre'!V21,'ZwischenErgebnisse Lehre'!V24,'ZwischenErgebnisse Lehre'!V34,'ZwischenErgebnisse Lehre'!V78,'ZwischenErgebnisse Lehre'!V83,'ZwischenErgebnisse Lehre'!V86)</f>
        <v>0</v>
      </c>
      <c r="W9" s="239">
        <f>SUM('ZwischenErgebnisse Lehre'!W9,'ZwischenErgebnisse Lehre'!W21,'ZwischenErgebnisse Lehre'!W24,'ZwischenErgebnisse Lehre'!W34,'ZwischenErgebnisse Lehre'!W78,'ZwischenErgebnisse Lehre'!W83,'ZwischenErgebnisse Lehre'!W86)</f>
        <v>0</v>
      </c>
      <c r="X9" s="239">
        <f>SUM('ZwischenErgebnisse Lehre'!X9,'ZwischenErgebnisse Lehre'!X21,'ZwischenErgebnisse Lehre'!X24,'ZwischenErgebnisse Lehre'!X34,'ZwischenErgebnisse Lehre'!X78,'ZwischenErgebnisse Lehre'!X83,'ZwischenErgebnisse Lehre'!X86)</f>
        <v>0</v>
      </c>
      <c r="Y9" s="239">
        <f>SUM('ZwischenErgebnisse Lehre'!Y9,'ZwischenErgebnisse Lehre'!Y21,'ZwischenErgebnisse Lehre'!Y24,'ZwischenErgebnisse Lehre'!Y34,'ZwischenErgebnisse Lehre'!Y78,'ZwischenErgebnisse Lehre'!Y83,'ZwischenErgebnisse Lehre'!Y86)</f>
        <v>0</v>
      </c>
      <c r="Z9" s="239">
        <f>SUM('ZwischenErgebnisse Lehre'!Z9,'ZwischenErgebnisse Lehre'!Z21,'ZwischenErgebnisse Lehre'!Z24,'ZwischenErgebnisse Lehre'!Z34,'ZwischenErgebnisse Lehre'!Z78,'ZwischenErgebnisse Lehre'!Z83,'ZwischenErgebnisse Lehre'!Z86)</f>
        <v>0</v>
      </c>
      <c r="AA9" s="239">
        <f>SUM('ZwischenErgebnisse Lehre'!AA9,'ZwischenErgebnisse Lehre'!AA21,'ZwischenErgebnisse Lehre'!AA24,'ZwischenErgebnisse Lehre'!AA34,'ZwischenErgebnisse Lehre'!AA78,'ZwischenErgebnisse Lehre'!AA83,'ZwischenErgebnisse Lehre'!AA86)</f>
        <v>0</v>
      </c>
      <c r="AB9" s="239">
        <f>SUM('ZwischenErgebnisse Lehre'!AB9,'ZwischenErgebnisse Lehre'!AB21,'ZwischenErgebnisse Lehre'!AB24,'ZwischenErgebnisse Lehre'!AB34,'ZwischenErgebnisse Lehre'!AB78,'ZwischenErgebnisse Lehre'!AB83,'ZwischenErgebnisse Lehre'!AB86)</f>
        <v>0</v>
      </c>
      <c r="AC9" s="239">
        <f>SUM('ZwischenErgebnisse Lehre'!AC9,'ZwischenErgebnisse Lehre'!AC21,'ZwischenErgebnisse Lehre'!AC24,'ZwischenErgebnisse Lehre'!AC34,'ZwischenErgebnisse Lehre'!AC78,'ZwischenErgebnisse Lehre'!AC83,'ZwischenErgebnisse Lehre'!AC86)</f>
        <v>0</v>
      </c>
      <c r="AD9" s="239">
        <f>SUM('ZwischenErgebnisse Lehre'!AD9,'ZwischenErgebnisse Lehre'!AD21,'ZwischenErgebnisse Lehre'!AD24,'ZwischenErgebnisse Lehre'!AD34,'ZwischenErgebnisse Lehre'!AD78,'ZwischenErgebnisse Lehre'!AD83,'ZwischenErgebnisse Lehre'!AD86)</f>
        <v>0</v>
      </c>
      <c r="AE9" s="169">
        <f>SUM(AE10:AE11)</f>
        <v>0</v>
      </c>
      <c r="AF9" s="169">
        <f>SUM(AF10:AF11)</f>
        <v>0</v>
      </c>
      <c r="AG9" s="169">
        <f>SUM(AG10:AG11)</f>
        <v>0</v>
      </c>
      <c r="AH9" s="169">
        <f>SUM(AH10:AH11)</f>
        <v>0</v>
      </c>
      <c r="AI9" s="169">
        <f>SUM(AI10:AI11)</f>
        <v>0</v>
      </c>
    </row>
    <row r="10" spans="1:43" ht="13" hidden="1" x14ac:dyDescent="0.3">
      <c r="C10" s="170"/>
      <c r="D10" s="191" t="s">
        <v>436</v>
      </c>
      <c r="E10" s="192"/>
      <c r="F10" s="205">
        <f>SUM($F$9:F9)</f>
        <v>0</v>
      </c>
      <c r="G10" s="205">
        <f>SUM($F$9:G9)</f>
        <v>0</v>
      </c>
      <c r="H10" s="205">
        <f>SUM($F$9:H9)</f>
        <v>0</v>
      </c>
      <c r="I10" s="205">
        <f>SUM($F$9:I9)</f>
        <v>0</v>
      </c>
      <c r="J10" s="205">
        <f>SUM($F$9:J9)</f>
        <v>0</v>
      </c>
      <c r="K10" s="205">
        <f>SUM($F$9:K9)</f>
        <v>0</v>
      </c>
      <c r="L10" s="205">
        <f>SUM($F$9:L9)</f>
        <v>0</v>
      </c>
      <c r="M10" s="205">
        <f>SUM($F$9:M9)</f>
        <v>0</v>
      </c>
      <c r="N10" s="205">
        <f>SUM($F$9:N9)</f>
        <v>0</v>
      </c>
      <c r="O10" s="205">
        <f>SUM($F$9:O9)</f>
        <v>0</v>
      </c>
      <c r="P10" s="205">
        <f>SUM($F$9:P9)</f>
        <v>0</v>
      </c>
      <c r="Q10" s="205">
        <f>SUM($F$9:Q9)</f>
        <v>0</v>
      </c>
      <c r="R10" s="205">
        <f>SUM($F$9:R9)</f>
        <v>0</v>
      </c>
      <c r="S10" s="205">
        <f>SUM($F$9:S9)</f>
        <v>0</v>
      </c>
      <c r="T10" s="205">
        <f>SUM($F$9:T9)</f>
        <v>0</v>
      </c>
      <c r="U10" s="205">
        <f>SUM($F$9:U9)</f>
        <v>0</v>
      </c>
      <c r="V10" s="205">
        <f>SUM($F$9:V9)</f>
        <v>0</v>
      </c>
      <c r="W10" s="205">
        <f>SUM($F$9:W9)</f>
        <v>0</v>
      </c>
      <c r="X10" s="205">
        <f>SUM($F$9:X9)</f>
        <v>0</v>
      </c>
      <c r="Y10" s="205">
        <f>SUM($F$9:Y9)</f>
        <v>0</v>
      </c>
      <c r="Z10" s="205">
        <f>SUM($F$9:Z9)</f>
        <v>0</v>
      </c>
      <c r="AA10" s="205">
        <f>SUM($F$9:AA9)</f>
        <v>0</v>
      </c>
      <c r="AB10" s="205">
        <f>SUM($F$9:AB9)</f>
        <v>0</v>
      </c>
      <c r="AC10" s="205">
        <f>SUM($F$9:AC9)</f>
        <v>0</v>
      </c>
      <c r="AD10" s="205">
        <f>SUM($F$9:AD9)</f>
        <v>0</v>
      </c>
      <c r="AE10" s="173">
        <f>'Input Kosten Grundlagen'!D37/'Annahmen u Setzungen Grundlagen'!$D$25</f>
        <v>0</v>
      </c>
      <c r="AF10" s="173">
        <f>'Input Kosten Grundlagen'!D38/'Annahmen u Setzungen Grundlagen'!$D$25</f>
        <v>0</v>
      </c>
      <c r="AG10" s="173">
        <f>'Input Kosten Grundlagen'!D39/'Annahmen u Setzungen Grundlagen'!$D$25</f>
        <v>0</v>
      </c>
      <c r="AH10" s="173">
        <f>'Input Kosten Grundlagen'!D40/'Annahmen u Setzungen Grundlagen'!$D$25</f>
        <v>0</v>
      </c>
      <c r="AI10" s="173">
        <f>'Input Kosten Grundlagen'!D41/'Annahmen u Setzungen Grundlagen'!$D$25</f>
        <v>0</v>
      </c>
    </row>
    <row r="11" spans="1:43" ht="13" x14ac:dyDescent="0.3">
      <c r="C11" s="170"/>
      <c r="D11" s="194"/>
      <c r="E11" s="194"/>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6">
        <f>'Input Dritt Grundlagen'!D44/'Annahmen u Setzungen Grundlagen'!$D$25</f>
        <v>0</v>
      </c>
      <c r="AF11" s="173">
        <f>'Input Dritt Grundlagen'!D45/'Annahmen u Setzungen Grundlagen'!$D$25</f>
        <v>0</v>
      </c>
      <c r="AG11" s="173">
        <f>'Input Dritt Grundlagen'!D46/'Annahmen u Setzungen Grundlagen'!$D$25</f>
        <v>0</v>
      </c>
      <c r="AH11" s="173">
        <f>'Input Dritt Grundlagen'!D47/'Annahmen u Setzungen Grundlagen'!$D$25</f>
        <v>0</v>
      </c>
      <c r="AI11" s="173">
        <f>'Input Dritt Grundlagen'!D48/'Annahmen u Setzungen Grundlagen'!$D$25</f>
        <v>0</v>
      </c>
    </row>
    <row r="12" spans="1:43" ht="13" x14ac:dyDescent="0.3">
      <c r="A12" s="10"/>
      <c r="C12" s="174" t="s">
        <v>382</v>
      </c>
      <c r="D12" s="170"/>
      <c r="E12" s="171"/>
      <c r="F12" s="239">
        <f>'Input Lehre Lehre'!F11*(1-('Annahmen u Setzungen Lehre'!$D$194/100))*'Annahmen u Setzungen Lehre'!$D$251</f>
        <v>0</v>
      </c>
      <c r="G12" s="239">
        <f>'Input Lehre Lehre'!G11*(1-('Annahmen u Setzungen Lehre'!$D$194/100))*'Annahmen u Setzungen Lehre'!$D$251</f>
        <v>0</v>
      </c>
      <c r="H12" s="239">
        <f>'Input Lehre Lehre'!H11*(1-('Annahmen u Setzungen Lehre'!$D$194/100))*'Annahmen u Setzungen Lehre'!$D$251</f>
        <v>0</v>
      </c>
      <c r="I12" s="239">
        <f>'Input Lehre Lehre'!I11*(1-('Annahmen u Setzungen Lehre'!$D$194/100))*'Annahmen u Setzungen Lehre'!$D$251</f>
        <v>0</v>
      </c>
      <c r="J12" s="239">
        <f>'Input Lehre Lehre'!J11*(1-('Annahmen u Setzungen Lehre'!$D$194/100))*'Annahmen u Setzungen Lehre'!$D$251</f>
        <v>0</v>
      </c>
      <c r="K12" s="239">
        <f>'Input Lehre Lehre'!K11*(1-('Annahmen u Setzungen Lehre'!$D$194/100))*'Annahmen u Setzungen Lehre'!$D$251</f>
        <v>0</v>
      </c>
      <c r="L12" s="239">
        <f>'Input Lehre Lehre'!L11*(1-('Annahmen u Setzungen Lehre'!$D$194/100))*'Annahmen u Setzungen Lehre'!$D$251</f>
        <v>0</v>
      </c>
      <c r="M12" s="239">
        <f>'Input Lehre Lehre'!M11*(1-('Annahmen u Setzungen Lehre'!$D$194/100))*'Annahmen u Setzungen Lehre'!$D$251</f>
        <v>0</v>
      </c>
      <c r="N12" s="239">
        <f>'Input Lehre Lehre'!N11*(1-('Annahmen u Setzungen Lehre'!$D$194/100))*'Annahmen u Setzungen Lehre'!$D$251</f>
        <v>0</v>
      </c>
      <c r="O12" s="239">
        <f>'Input Lehre Lehre'!O11*(1-('Annahmen u Setzungen Lehre'!$D$194/100))*'Annahmen u Setzungen Lehre'!$D$251</f>
        <v>0</v>
      </c>
      <c r="P12" s="239">
        <f>'Input Lehre Lehre'!P11*(1-('Annahmen u Setzungen Lehre'!$D$194/100))*'Annahmen u Setzungen Lehre'!$D$251</f>
        <v>0</v>
      </c>
      <c r="Q12" s="239">
        <f>'Input Lehre Lehre'!Q11*(1-('Annahmen u Setzungen Lehre'!$D$194/100))*'Annahmen u Setzungen Lehre'!$D$251</f>
        <v>0</v>
      </c>
      <c r="R12" s="239">
        <f>'Input Lehre Lehre'!R11*(1-('Annahmen u Setzungen Lehre'!$D$194/100))*'Annahmen u Setzungen Lehre'!$D$251</f>
        <v>0</v>
      </c>
      <c r="S12" s="239">
        <f>'Input Lehre Lehre'!S11*(1-('Annahmen u Setzungen Lehre'!$D$194/100))*'Annahmen u Setzungen Lehre'!$D$251</f>
        <v>0</v>
      </c>
      <c r="T12" s="239">
        <f>'Input Lehre Lehre'!T11*(1-('Annahmen u Setzungen Lehre'!$D$194/100))*'Annahmen u Setzungen Lehre'!$D$251</f>
        <v>0</v>
      </c>
      <c r="U12" s="239">
        <f>'Input Lehre Lehre'!U11*(1-('Annahmen u Setzungen Lehre'!$D$194/100))*'Annahmen u Setzungen Lehre'!$D$251</f>
        <v>0</v>
      </c>
      <c r="V12" s="239">
        <f>'Input Lehre Lehre'!V11*(1-('Annahmen u Setzungen Lehre'!$D$194/100))*'Annahmen u Setzungen Lehre'!$D$251</f>
        <v>0</v>
      </c>
      <c r="W12" s="239">
        <f>'Input Lehre Lehre'!W11*(1-('Annahmen u Setzungen Lehre'!$D$194/100))*'Annahmen u Setzungen Lehre'!$D$251</f>
        <v>0</v>
      </c>
      <c r="X12" s="239">
        <f>'Input Lehre Lehre'!X11*(1-('Annahmen u Setzungen Lehre'!$D$194/100))*'Annahmen u Setzungen Lehre'!$D$251</f>
        <v>0</v>
      </c>
      <c r="Y12" s="239">
        <f>'Input Lehre Lehre'!Y11*(1-('Annahmen u Setzungen Lehre'!$D$194/100))*'Annahmen u Setzungen Lehre'!$D$251</f>
        <v>0</v>
      </c>
      <c r="Z12" s="239">
        <f>'Input Lehre Lehre'!Z11*(1-('Annahmen u Setzungen Lehre'!$D$194/100))*'Annahmen u Setzungen Lehre'!$D$251</f>
        <v>0</v>
      </c>
      <c r="AA12" s="239">
        <f>'Input Lehre Lehre'!AA11*(1-('Annahmen u Setzungen Lehre'!$D$194/100))*'Annahmen u Setzungen Lehre'!$D$251</f>
        <v>0</v>
      </c>
      <c r="AB12" s="239">
        <f>'Input Lehre Lehre'!AB11*(1-('Annahmen u Setzungen Lehre'!$D$194/100))*'Annahmen u Setzungen Lehre'!$D$251</f>
        <v>0</v>
      </c>
      <c r="AC12" s="239">
        <f>'Input Lehre Lehre'!AC11*(1-('Annahmen u Setzungen Lehre'!$D$194/100))*'Annahmen u Setzungen Lehre'!$D$251</f>
        <v>0</v>
      </c>
      <c r="AD12" s="239">
        <f>'Input Lehre Lehre'!AD11*(1-('Annahmen u Setzungen Lehre'!$D$194/100))*'Annahmen u Setzungen Lehre'!$D$251</f>
        <v>0</v>
      </c>
      <c r="AE12" s="1">
        <f>'Input Lehre Lehre'!F36*(1-('Annahmen u Setzungen Lehre'!$D$194*'Annahmen u Setzungen Lehre'!$D$251))</f>
        <v>0</v>
      </c>
      <c r="AF12" s="1">
        <f>'Input Lehre Lehre'!F37*(1-('Annahmen u Setzungen Lehre'!$D$194*'Annahmen u Setzungen Lehre'!$D$251))</f>
        <v>0</v>
      </c>
      <c r="AG12" s="1">
        <f>'Input Lehre Lehre'!F38*(1-('Annahmen u Setzungen Lehre'!$D$194*'Annahmen u Setzungen Lehre'!$D$251))</f>
        <v>0</v>
      </c>
      <c r="AH12" s="1">
        <f>'Input Lehre Lehre'!F39*(1-('Annahmen u Setzungen Lehre'!$D$194*'Annahmen u Setzungen Lehre'!$D$251))</f>
        <v>0</v>
      </c>
      <c r="AI12" s="1">
        <f>'Input Lehre Lehre'!F40*(1-('Annahmen u Setzungen Lehre'!$D$194*'Annahmen u Setzungen Lehre'!$D$251))</f>
        <v>0</v>
      </c>
      <c r="AJ12" s="1">
        <f>'Input Lehre Lehre'!F41*(1-('Annahmen u Setzungen Lehre'!$D$194*'Annahmen u Setzungen Lehre'!$D$251))</f>
        <v>0</v>
      </c>
    </row>
    <row r="13" spans="1:43" ht="13" hidden="1" x14ac:dyDescent="0.3">
      <c r="C13" s="170"/>
      <c r="D13" s="170" t="s">
        <v>383</v>
      </c>
      <c r="E13" s="171"/>
      <c r="F13" s="172">
        <f>SUM($F$12:F12)</f>
        <v>0</v>
      </c>
      <c r="G13" s="172">
        <f>SUM($F$12:G12)</f>
        <v>0</v>
      </c>
      <c r="H13" s="172">
        <f>SUM($F$12:H12)</f>
        <v>0</v>
      </c>
      <c r="I13" s="172">
        <f>SUM($F$12:I12)</f>
        <v>0</v>
      </c>
      <c r="J13" s="172">
        <f>SUM($F$12:J12)</f>
        <v>0</v>
      </c>
      <c r="K13" s="172">
        <f>SUM($F$12:K12)</f>
        <v>0</v>
      </c>
      <c r="L13" s="172">
        <f>SUM($F$12:L12)</f>
        <v>0</v>
      </c>
      <c r="M13" s="172">
        <f>SUM($F$12:M12)</f>
        <v>0</v>
      </c>
      <c r="N13" s="172">
        <f>SUM($F$12:N12)</f>
        <v>0</v>
      </c>
      <c r="O13" s="172">
        <f>SUM($F$12:O12)</f>
        <v>0</v>
      </c>
      <c r="P13" s="172">
        <f>SUM($F$12:P12)</f>
        <v>0</v>
      </c>
      <c r="Q13" s="172">
        <f>SUM($F$12:Q12)</f>
        <v>0</v>
      </c>
      <c r="R13" s="172">
        <f>SUM($F$12:R12)</f>
        <v>0</v>
      </c>
      <c r="S13" s="172">
        <f>SUM($F$12:S12)</f>
        <v>0</v>
      </c>
      <c r="T13" s="172">
        <f>SUM($F$12:T12)</f>
        <v>0</v>
      </c>
      <c r="U13" s="172">
        <f>SUM($F$12:U12)</f>
        <v>0</v>
      </c>
      <c r="V13" s="172">
        <f>SUM($F$12:V12)</f>
        <v>0</v>
      </c>
      <c r="W13" s="172">
        <f>SUM($F$12:W12)</f>
        <v>0</v>
      </c>
      <c r="X13" s="172">
        <f>SUM($F$12:X12)</f>
        <v>0</v>
      </c>
      <c r="Y13" s="172">
        <f>SUM($F$12:Y12)</f>
        <v>0</v>
      </c>
      <c r="Z13" s="172">
        <f>SUM($F$12:Z12)</f>
        <v>0</v>
      </c>
      <c r="AA13" s="172">
        <f>SUM($F$12:AA12)</f>
        <v>0</v>
      </c>
      <c r="AB13" s="172">
        <f>SUM($F$12:AB12)</f>
        <v>0</v>
      </c>
      <c r="AC13" s="172">
        <f>SUM($F$12:AC12)</f>
        <v>0</v>
      </c>
      <c r="AD13" s="172">
        <f>SUM($F$12:AD12)</f>
        <v>0</v>
      </c>
      <c r="AE13" s="173">
        <f>SUM($F$12:AE12)</f>
        <v>0</v>
      </c>
      <c r="AF13" s="173">
        <f>SUM($F$12:AF12)</f>
        <v>0</v>
      </c>
      <c r="AG13" s="173">
        <f>SUM($F$12:AG12)</f>
        <v>0</v>
      </c>
      <c r="AH13" s="173">
        <f>SUM($F$12:AH12)</f>
        <v>0</v>
      </c>
      <c r="AI13" s="173">
        <f>SUM($F$12:AI12)</f>
        <v>0</v>
      </c>
      <c r="AJ13" s="173">
        <f>SUM($F$12:AJ12)</f>
        <v>0</v>
      </c>
      <c r="AK13" s="177"/>
      <c r="AL13" s="177"/>
      <c r="AM13" s="177"/>
      <c r="AN13" s="177"/>
      <c r="AO13" s="177"/>
      <c r="AP13" s="177"/>
      <c r="AQ13" s="177"/>
    </row>
    <row r="14" spans="1:43" ht="13" x14ac:dyDescent="0.3">
      <c r="C14" s="80"/>
      <c r="D14" s="18"/>
      <c r="E14" s="18"/>
      <c r="F14" s="18"/>
      <c r="G14" s="18"/>
      <c r="H14" s="90"/>
      <c r="I14" s="18"/>
      <c r="J14" s="18"/>
      <c r="K14" s="18"/>
      <c r="L14" s="18"/>
      <c r="M14" s="18"/>
    </row>
    <row r="15" spans="1:43" ht="13" x14ac:dyDescent="0.3">
      <c r="C15" s="399" t="s">
        <v>430</v>
      </c>
      <c r="D15" s="399"/>
      <c r="E15" s="400"/>
      <c r="F15" s="175">
        <f>'ZwischenErgebnisse Lehre'!F97</f>
        <v>0</v>
      </c>
      <c r="G15" s="175">
        <f>'ZwischenErgebnisse Lehre'!G97</f>
        <v>0</v>
      </c>
      <c r="H15" s="175">
        <f>'ZwischenErgebnisse Lehre'!H97</f>
        <v>0</v>
      </c>
      <c r="I15" s="175">
        <f>'ZwischenErgebnisse Lehre'!I97</f>
        <v>0</v>
      </c>
      <c r="J15" s="175">
        <f>'ZwischenErgebnisse Lehre'!J97</f>
        <v>0</v>
      </c>
      <c r="K15" s="175">
        <f>'ZwischenErgebnisse Lehre'!K97</f>
        <v>0</v>
      </c>
      <c r="L15" s="175">
        <f>'ZwischenErgebnisse Lehre'!L97</f>
        <v>0</v>
      </c>
      <c r="M15" s="175">
        <f>'ZwischenErgebnisse Lehre'!M97</f>
        <v>0</v>
      </c>
      <c r="N15" s="175">
        <f>'ZwischenErgebnisse Lehre'!N97</f>
        <v>0</v>
      </c>
      <c r="O15" s="175">
        <f>'ZwischenErgebnisse Lehre'!O97</f>
        <v>0</v>
      </c>
      <c r="P15" s="175">
        <f>'ZwischenErgebnisse Lehre'!P97</f>
        <v>0</v>
      </c>
      <c r="Q15" s="175">
        <f>'ZwischenErgebnisse Lehre'!Q97</f>
        <v>0</v>
      </c>
      <c r="R15" s="175">
        <f>'ZwischenErgebnisse Lehre'!R97</f>
        <v>0</v>
      </c>
      <c r="S15" s="175">
        <f>'ZwischenErgebnisse Lehre'!S97</f>
        <v>0</v>
      </c>
      <c r="T15" s="175">
        <f>'ZwischenErgebnisse Lehre'!T97</f>
        <v>0</v>
      </c>
      <c r="U15" s="175">
        <f>'ZwischenErgebnisse Lehre'!U97</f>
        <v>0</v>
      </c>
      <c r="V15" s="175">
        <f>'ZwischenErgebnisse Lehre'!V97</f>
        <v>0</v>
      </c>
      <c r="W15" s="175">
        <f>'ZwischenErgebnisse Lehre'!W97</f>
        <v>0</v>
      </c>
      <c r="X15" s="175">
        <f>'ZwischenErgebnisse Lehre'!X97</f>
        <v>0</v>
      </c>
      <c r="Y15" s="175">
        <f>'ZwischenErgebnisse Lehre'!Y97</f>
        <v>0</v>
      </c>
      <c r="Z15" s="175">
        <f>'ZwischenErgebnisse Lehre'!Z97</f>
        <v>0</v>
      </c>
      <c r="AA15" s="175">
        <f>'ZwischenErgebnisse Lehre'!AA97</f>
        <v>0</v>
      </c>
      <c r="AB15" s="175">
        <f>'ZwischenErgebnisse Lehre'!AB97</f>
        <v>0</v>
      </c>
      <c r="AC15" s="175">
        <f>'ZwischenErgebnisse Lehre'!AC97</f>
        <v>0</v>
      </c>
      <c r="AD15" s="175">
        <f>'ZwischenErgebnisse Lehre'!AD97</f>
        <v>0</v>
      </c>
    </row>
    <row r="16" spans="1:43" ht="13" x14ac:dyDescent="0.3">
      <c r="C16" s="182"/>
      <c r="D16" s="170" t="s">
        <v>385</v>
      </c>
      <c r="E16" s="197"/>
      <c r="F16" s="110">
        <f>SUM($F$15:F15)</f>
        <v>0</v>
      </c>
      <c r="G16" s="110">
        <f>SUM($F$15:G15)</f>
        <v>0</v>
      </c>
      <c r="H16" s="110">
        <f>SUM($F$15:H15)</f>
        <v>0</v>
      </c>
      <c r="I16" s="110">
        <f>SUM($F$15:I15)</f>
        <v>0</v>
      </c>
      <c r="J16" s="110">
        <f>SUM($F$15:J15)</f>
        <v>0</v>
      </c>
      <c r="K16" s="110">
        <f>SUM($F$15:K15)</f>
        <v>0</v>
      </c>
      <c r="L16" s="110">
        <f>SUM($F$15:L15)</f>
        <v>0</v>
      </c>
      <c r="M16" s="110">
        <f>SUM($F$15:M15)</f>
        <v>0</v>
      </c>
      <c r="N16" s="110">
        <f>SUM($F$15:N15)</f>
        <v>0</v>
      </c>
      <c r="O16" s="110">
        <f>SUM($F$15:O15)</f>
        <v>0</v>
      </c>
      <c r="P16" s="110">
        <f>SUM($F$15:P15)</f>
        <v>0</v>
      </c>
      <c r="Q16" s="110">
        <f>SUM($F$15:Q15)</f>
        <v>0</v>
      </c>
      <c r="R16" s="110">
        <f>SUM($F$15:R15)</f>
        <v>0</v>
      </c>
      <c r="S16" s="110">
        <f>SUM($F$15:S15)</f>
        <v>0</v>
      </c>
      <c r="T16" s="110">
        <f>SUM($F$15:T15)</f>
        <v>0</v>
      </c>
      <c r="U16" s="110">
        <f>SUM($F$15:U15)</f>
        <v>0</v>
      </c>
      <c r="V16" s="110">
        <f>SUM($F$15:V15)</f>
        <v>0</v>
      </c>
      <c r="W16" s="110">
        <f>SUM($F$15:W15)</f>
        <v>0</v>
      </c>
      <c r="X16" s="110">
        <f>SUM($F$15:X15)</f>
        <v>0</v>
      </c>
      <c r="Y16" s="110">
        <f>SUM($F$15:Y15)</f>
        <v>0</v>
      </c>
      <c r="Z16" s="110">
        <f>SUM($F$15:Z15)</f>
        <v>0</v>
      </c>
      <c r="AA16" s="110">
        <f>SUM($F$15:AA15)</f>
        <v>0</v>
      </c>
      <c r="AB16" s="110">
        <f>SUM($F$15:AB15)</f>
        <v>0</v>
      </c>
      <c r="AC16" s="110">
        <f>SUM($F$15:AC15)</f>
        <v>0</v>
      </c>
      <c r="AD16" s="110">
        <f>SUM($F$15:AD15)</f>
        <v>0</v>
      </c>
    </row>
    <row r="17" spans="3:36" ht="13" x14ac:dyDescent="0.3">
      <c r="C17" s="399" t="s">
        <v>437</v>
      </c>
      <c r="D17" s="399"/>
      <c r="E17" s="400"/>
      <c r="F17" s="175">
        <f>'ZwischenErgebnisse Lehre'!F98</f>
        <v>0</v>
      </c>
      <c r="G17" s="175">
        <f>'ZwischenErgebnisse Lehre'!G98</f>
        <v>0</v>
      </c>
      <c r="H17" s="175">
        <f>'ZwischenErgebnisse Lehre'!H98</f>
        <v>0</v>
      </c>
      <c r="I17" s="175">
        <f>'ZwischenErgebnisse Lehre'!I98</f>
        <v>0</v>
      </c>
      <c r="J17" s="175">
        <f>'ZwischenErgebnisse Lehre'!J98</f>
        <v>0</v>
      </c>
      <c r="K17" s="175">
        <f>'ZwischenErgebnisse Lehre'!K98</f>
        <v>0</v>
      </c>
      <c r="L17" s="175">
        <f>'ZwischenErgebnisse Lehre'!L98</f>
        <v>0</v>
      </c>
      <c r="M17" s="175">
        <f>'ZwischenErgebnisse Lehre'!M98</f>
        <v>0</v>
      </c>
      <c r="N17" s="175">
        <f>'ZwischenErgebnisse Lehre'!N98</f>
        <v>0</v>
      </c>
      <c r="O17" s="175">
        <f>'ZwischenErgebnisse Lehre'!O98</f>
        <v>0</v>
      </c>
      <c r="P17" s="175">
        <f>'ZwischenErgebnisse Lehre'!P98</f>
        <v>0</v>
      </c>
      <c r="Q17" s="175">
        <f>'ZwischenErgebnisse Lehre'!Q98</f>
        <v>0</v>
      </c>
      <c r="R17" s="175">
        <f>'ZwischenErgebnisse Lehre'!R98</f>
        <v>0</v>
      </c>
      <c r="S17" s="175">
        <f>'ZwischenErgebnisse Lehre'!S98</f>
        <v>0</v>
      </c>
      <c r="T17" s="175">
        <f>'ZwischenErgebnisse Lehre'!T98</f>
        <v>0</v>
      </c>
      <c r="U17" s="175">
        <f>'ZwischenErgebnisse Lehre'!U98</f>
        <v>0</v>
      </c>
      <c r="V17" s="175">
        <f>'ZwischenErgebnisse Lehre'!V98</f>
        <v>0</v>
      </c>
      <c r="W17" s="175">
        <f>'ZwischenErgebnisse Lehre'!W98</f>
        <v>0</v>
      </c>
      <c r="X17" s="175">
        <f>'ZwischenErgebnisse Lehre'!X98</f>
        <v>0</v>
      </c>
      <c r="Y17" s="175">
        <f>'ZwischenErgebnisse Lehre'!Y98</f>
        <v>0</v>
      </c>
      <c r="Z17" s="175">
        <f>'ZwischenErgebnisse Lehre'!Z98</f>
        <v>0</v>
      </c>
      <c r="AA17" s="175">
        <f>'ZwischenErgebnisse Lehre'!AA98</f>
        <v>0</v>
      </c>
      <c r="AB17" s="175">
        <f>'ZwischenErgebnisse Lehre'!AB98</f>
        <v>0</v>
      </c>
      <c r="AC17" s="175">
        <f>'ZwischenErgebnisse Lehre'!AC98</f>
        <v>0</v>
      </c>
      <c r="AD17" s="175">
        <f>'ZwischenErgebnisse Lehre'!AD98</f>
        <v>0</v>
      </c>
    </row>
    <row r="18" spans="3:36" ht="13" x14ac:dyDescent="0.3">
      <c r="C18" s="182"/>
      <c r="D18" s="170" t="s">
        <v>385</v>
      </c>
      <c r="E18" s="197"/>
      <c r="F18" s="110">
        <f>SUM($F$17:F17)</f>
        <v>0</v>
      </c>
      <c r="G18" s="110">
        <f>SUM($F$17:G17)</f>
        <v>0</v>
      </c>
      <c r="H18" s="110">
        <f>SUM($F$17:H17)</f>
        <v>0</v>
      </c>
      <c r="I18" s="110">
        <f>SUM($F$17:I17)</f>
        <v>0</v>
      </c>
      <c r="J18" s="110">
        <f>SUM($F$17:J17)</f>
        <v>0</v>
      </c>
      <c r="K18" s="110">
        <f>SUM($F$17:K17)</f>
        <v>0</v>
      </c>
      <c r="L18" s="110">
        <f>SUM($F$17:L17)</f>
        <v>0</v>
      </c>
      <c r="M18" s="110">
        <f>SUM($F$17:M17)</f>
        <v>0</v>
      </c>
      <c r="N18" s="110">
        <f>SUM($F$17:N17)</f>
        <v>0</v>
      </c>
      <c r="O18" s="110">
        <f>SUM($F$17:O17)</f>
        <v>0</v>
      </c>
      <c r="P18" s="110">
        <f>SUM($F$17:P17)</f>
        <v>0</v>
      </c>
      <c r="Q18" s="110">
        <f>SUM($F$17:Q17)</f>
        <v>0</v>
      </c>
      <c r="R18" s="110">
        <f>SUM($F$17:R17)</f>
        <v>0</v>
      </c>
      <c r="S18" s="110">
        <f>SUM($F$17:S17)</f>
        <v>0</v>
      </c>
      <c r="T18" s="110">
        <f>SUM($F$17:T17)</f>
        <v>0</v>
      </c>
      <c r="U18" s="110">
        <f>SUM($F$17:U17)</f>
        <v>0</v>
      </c>
      <c r="V18" s="110">
        <f>SUM($F$17:V17)</f>
        <v>0</v>
      </c>
      <c r="W18" s="110">
        <f>SUM($F$17:W17)</f>
        <v>0</v>
      </c>
      <c r="X18" s="110">
        <f>SUM($F$17:X17)</f>
        <v>0</v>
      </c>
      <c r="Y18" s="110">
        <f>SUM($F$17:Y17)</f>
        <v>0</v>
      </c>
      <c r="Z18" s="110">
        <f>SUM($F$17:Z17)</f>
        <v>0</v>
      </c>
      <c r="AA18" s="110">
        <f>SUM($F$17:AA17)</f>
        <v>0</v>
      </c>
      <c r="AB18" s="110">
        <f>SUM($F$17:AB17)</f>
        <v>0</v>
      </c>
      <c r="AC18" s="110">
        <f>SUM($F$17:AC17)</f>
        <v>0</v>
      </c>
      <c r="AD18" s="110">
        <f>SUM($F$17:AD17)</f>
        <v>0</v>
      </c>
    </row>
    <row r="19" spans="3:36" ht="13" x14ac:dyDescent="0.3">
      <c r="C19" s="182"/>
      <c r="D19" s="182"/>
      <c r="E19" s="197"/>
    </row>
    <row r="20" spans="3:36" ht="3.75" customHeight="1" x14ac:dyDescent="0.25">
      <c r="C20" s="410" t="s">
        <v>503</v>
      </c>
      <c r="D20" s="410"/>
      <c r="E20" s="410"/>
    </row>
    <row r="21" spans="3:36" x14ac:dyDescent="0.25">
      <c r="C21" s="410"/>
      <c r="D21" s="410"/>
      <c r="E21" s="410"/>
    </row>
    <row r="22" spans="3:36" x14ac:dyDescent="0.25">
      <c r="C22" s="410"/>
      <c r="D22" s="410"/>
      <c r="E22" s="410"/>
      <c r="F22" s="176">
        <f>F15-F25</f>
        <v>0</v>
      </c>
      <c r="G22" s="176">
        <f>F22+G15+G24-G25</f>
        <v>0</v>
      </c>
      <c r="H22" s="176">
        <f t="shared" ref="H22:AD22" si="1">G22+H15+H24-H25</f>
        <v>0</v>
      </c>
      <c r="I22" s="176">
        <f t="shared" si="1"/>
        <v>0</v>
      </c>
      <c r="J22" s="176">
        <f t="shared" si="1"/>
        <v>0</v>
      </c>
      <c r="K22" s="176">
        <f t="shared" si="1"/>
        <v>0</v>
      </c>
      <c r="L22" s="176">
        <f t="shared" si="1"/>
        <v>0</v>
      </c>
      <c r="M22" s="176">
        <f t="shared" si="1"/>
        <v>0</v>
      </c>
      <c r="N22" s="176">
        <f t="shared" si="1"/>
        <v>0</v>
      </c>
      <c r="O22" s="176">
        <f t="shared" si="1"/>
        <v>0</v>
      </c>
      <c r="P22" s="176">
        <f t="shared" si="1"/>
        <v>0</v>
      </c>
      <c r="Q22" s="176">
        <f t="shared" si="1"/>
        <v>0</v>
      </c>
      <c r="R22" s="176">
        <f t="shared" si="1"/>
        <v>0</v>
      </c>
      <c r="S22" s="176">
        <f t="shared" si="1"/>
        <v>0</v>
      </c>
      <c r="T22" s="176">
        <f t="shared" si="1"/>
        <v>0</v>
      </c>
      <c r="U22" s="176">
        <f t="shared" si="1"/>
        <v>0</v>
      </c>
      <c r="V22" s="176">
        <f t="shared" si="1"/>
        <v>0</v>
      </c>
      <c r="W22" s="176">
        <f t="shared" si="1"/>
        <v>0</v>
      </c>
      <c r="X22" s="176">
        <f t="shared" si="1"/>
        <v>0</v>
      </c>
      <c r="Y22" s="176">
        <f t="shared" si="1"/>
        <v>0</v>
      </c>
      <c r="Z22" s="176">
        <f t="shared" si="1"/>
        <v>0</v>
      </c>
      <c r="AA22" s="176">
        <f t="shared" si="1"/>
        <v>0</v>
      </c>
      <c r="AB22" s="176">
        <f t="shared" si="1"/>
        <v>0</v>
      </c>
      <c r="AC22" s="176">
        <f t="shared" si="1"/>
        <v>0</v>
      </c>
      <c r="AD22" s="176">
        <f t="shared" si="1"/>
        <v>0</v>
      </c>
    </row>
    <row r="23" spans="3:36" x14ac:dyDescent="0.25">
      <c r="D23" s="1" t="s">
        <v>374</v>
      </c>
      <c r="F23" s="176">
        <f>F15-F25+F24</f>
        <v>0</v>
      </c>
      <c r="G23" s="176">
        <f t="shared" ref="G23:AD23" si="2">G15-G25+G24</f>
        <v>0</v>
      </c>
      <c r="H23" s="176">
        <f t="shared" si="2"/>
        <v>0</v>
      </c>
      <c r="I23" s="176">
        <f t="shared" si="2"/>
        <v>0</v>
      </c>
      <c r="J23" s="176">
        <f t="shared" si="2"/>
        <v>0</v>
      </c>
      <c r="K23" s="176">
        <f t="shared" si="2"/>
        <v>0</v>
      </c>
      <c r="L23" s="176">
        <f t="shared" si="2"/>
        <v>0</v>
      </c>
      <c r="M23" s="176">
        <f t="shared" si="2"/>
        <v>0</v>
      </c>
      <c r="N23" s="176">
        <f t="shared" si="2"/>
        <v>0</v>
      </c>
      <c r="O23" s="176">
        <f t="shared" si="2"/>
        <v>0</v>
      </c>
      <c r="P23" s="176">
        <f t="shared" si="2"/>
        <v>0</v>
      </c>
      <c r="Q23" s="176">
        <f t="shared" si="2"/>
        <v>0</v>
      </c>
      <c r="R23" s="176">
        <f t="shared" si="2"/>
        <v>0</v>
      </c>
      <c r="S23" s="176">
        <f t="shared" si="2"/>
        <v>0</v>
      </c>
      <c r="T23" s="176">
        <f t="shared" si="2"/>
        <v>0</v>
      </c>
      <c r="U23" s="176">
        <f t="shared" si="2"/>
        <v>0</v>
      </c>
      <c r="V23" s="176">
        <f t="shared" si="2"/>
        <v>0</v>
      </c>
      <c r="W23" s="176">
        <f t="shared" si="2"/>
        <v>0</v>
      </c>
      <c r="X23" s="176">
        <f t="shared" si="2"/>
        <v>0</v>
      </c>
      <c r="Y23" s="176">
        <f t="shared" si="2"/>
        <v>0</v>
      </c>
      <c r="Z23" s="176">
        <f t="shared" si="2"/>
        <v>0</v>
      </c>
      <c r="AA23" s="176">
        <f t="shared" si="2"/>
        <v>0</v>
      </c>
      <c r="AB23" s="176">
        <f t="shared" si="2"/>
        <v>0</v>
      </c>
      <c r="AC23" s="176">
        <f t="shared" si="2"/>
        <v>0</v>
      </c>
      <c r="AD23" s="176">
        <f t="shared" si="2"/>
        <v>0</v>
      </c>
    </row>
    <row r="24" spans="3:36" ht="13" x14ac:dyDescent="0.3">
      <c r="D24" s="1" t="s">
        <v>375</v>
      </c>
      <c r="F24" s="178">
        <v>0</v>
      </c>
      <c r="G24" s="178">
        <f>F22*'Annahmen u Setzungen Infra'!$D209/100</f>
        <v>0</v>
      </c>
      <c r="H24" s="178">
        <f>G22*'Annahmen u Setzungen Infra'!$D210/100</f>
        <v>0</v>
      </c>
      <c r="I24" s="178">
        <f>H22*'Annahmen u Setzungen Infra'!$D211/100</f>
        <v>0</v>
      </c>
      <c r="J24" s="178">
        <f>I22*'Annahmen u Setzungen Infra'!$D212/100</f>
        <v>0</v>
      </c>
      <c r="K24" s="178">
        <f>J22*'Annahmen u Setzungen Infra'!$D213/100</f>
        <v>0</v>
      </c>
      <c r="L24" s="178">
        <f>K22*'Annahmen u Setzungen Infra'!$D214/100</f>
        <v>0</v>
      </c>
      <c r="M24" s="178">
        <f>L22*'Annahmen u Setzungen Infra'!$D215/100</f>
        <v>0</v>
      </c>
      <c r="N24" s="178">
        <f>M22*'Annahmen u Setzungen Infra'!$D216/100</f>
        <v>0</v>
      </c>
      <c r="O24" s="178">
        <f>N22*'Annahmen u Setzungen Infra'!$D217/100</f>
        <v>0</v>
      </c>
      <c r="P24" s="178">
        <f>O22*'Annahmen u Setzungen Infra'!$D218/100</f>
        <v>0</v>
      </c>
      <c r="Q24" s="178">
        <f>P22*'Annahmen u Setzungen Infra'!$D219/100</f>
        <v>0</v>
      </c>
      <c r="R24" s="178">
        <f>Q22*'Annahmen u Setzungen Infra'!$D220/100</f>
        <v>0</v>
      </c>
      <c r="S24" s="178">
        <f>R22*'Annahmen u Setzungen Infra'!$D221/100</f>
        <v>0</v>
      </c>
      <c r="T24" s="178">
        <f>S22*'Annahmen u Setzungen Infra'!$D222/100</f>
        <v>0</v>
      </c>
      <c r="U24" s="178">
        <f>T22*'Annahmen u Setzungen Infra'!$D223/100</f>
        <v>0</v>
      </c>
      <c r="V24" s="178">
        <f>U22*'Annahmen u Setzungen Infra'!$D224/100</f>
        <v>0</v>
      </c>
      <c r="W24" s="178">
        <f>V22*'Annahmen u Setzungen Infra'!$D225/100</f>
        <v>0</v>
      </c>
      <c r="X24" s="178">
        <f>W22*'Annahmen u Setzungen Infra'!$D226/100</f>
        <v>0</v>
      </c>
      <c r="Y24" s="178">
        <f>X22*'Annahmen u Setzungen Infra'!$D227/100</f>
        <v>0</v>
      </c>
      <c r="Z24" s="178">
        <f>Y22*'Annahmen u Setzungen Infra'!$D228/100</f>
        <v>0</v>
      </c>
      <c r="AA24" s="178">
        <f>Z22*'Annahmen u Setzungen Infra'!$D229/100</f>
        <v>0</v>
      </c>
      <c r="AB24" s="178">
        <f>AA22*'Annahmen u Setzungen Infra'!$D230/100</f>
        <v>0</v>
      </c>
      <c r="AC24" s="178">
        <f>AB22*'Annahmen u Setzungen Infra'!$D231/100</f>
        <v>0</v>
      </c>
      <c r="AD24" s="178">
        <f>AC22*'Annahmen u Setzungen Infra'!$D232/100</f>
        <v>0</v>
      </c>
      <c r="AE24" s="178">
        <f>AD22*'Annahmen u Setzungen Infra'!$D121/100</f>
        <v>0</v>
      </c>
      <c r="AF24" s="178">
        <f>AE22*'Annahmen u Setzungen Infra'!$D121/100</f>
        <v>0</v>
      </c>
      <c r="AG24" s="178">
        <f>AF22*'Annahmen u Setzungen Infra'!$D121/100</f>
        <v>0</v>
      </c>
      <c r="AH24" s="178">
        <f>AG22*'Annahmen u Setzungen Infra'!$D121/100</f>
        <v>0</v>
      </c>
      <c r="AI24" s="178">
        <f>AH22*'Annahmen u Setzungen Infra'!$D121/100</f>
        <v>0</v>
      </c>
      <c r="AJ24" s="178">
        <f>AI22*'Annahmen u Setzungen Infra'!$D121/100</f>
        <v>0</v>
      </c>
    </row>
    <row r="25" spans="3:36" ht="13" x14ac:dyDescent="0.3">
      <c r="D25" s="1" t="s">
        <v>376</v>
      </c>
      <c r="F25" s="178">
        <f>'Input Kosten Lehre'!D12</f>
        <v>0</v>
      </c>
      <c r="G25" s="178">
        <f>'Input Kosten Lehre'!D13</f>
        <v>0</v>
      </c>
      <c r="H25" s="178">
        <f>'Input Kosten Lehre'!D14</f>
        <v>0</v>
      </c>
      <c r="I25" s="178">
        <f>'Input Kosten Lehre'!D15</f>
        <v>0</v>
      </c>
      <c r="J25" s="178">
        <f>'Input Kosten Lehre'!D16</f>
        <v>0</v>
      </c>
      <c r="K25" s="178">
        <f>'Input Kosten Lehre'!D17</f>
        <v>0</v>
      </c>
      <c r="L25" s="178">
        <f>'Input Kosten Lehre'!D18</f>
        <v>0</v>
      </c>
      <c r="M25" s="178">
        <f>'Input Kosten Lehre'!D19</f>
        <v>0</v>
      </c>
      <c r="N25" s="178">
        <f>'Input Kosten Lehre'!D20</f>
        <v>0</v>
      </c>
      <c r="O25" s="178">
        <f>'Input Kosten Lehre'!D21</f>
        <v>0</v>
      </c>
      <c r="P25" s="178">
        <f>'Input Kosten Lehre'!D22</f>
        <v>0</v>
      </c>
      <c r="Q25" s="178">
        <f>'Input Kosten Lehre'!D23</f>
        <v>0</v>
      </c>
      <c r="R25" s="178">
        <f>'Input Kosten Lehre'!D24</f>
        <v>0</v>
      </c>
      <c r="S25" s="178">
        <f>'Input Kosten Lehre'!D25</f>
        <v>0</v>
      </c>
      <c r="T25" s="178">
        <f>'Input Kosten Lehre'!D26</f>
        <v>0</v>
      </c>
      <c r="U25" s="178">
        <f>'Input Kosten Lehre'!D27</f>
        <v>0</v>
      </c>
      <c r="V25" s="178">
        <f>'Input Kosten Lehre'!D28</f>
        <v>0</v>
      </c>
      <c r="W25" s="178">
        <f>'Input Kosten Lehre'!D29</f>
        <v>0</v>
      </c>
      <c r="X25" s="178">
        <f>'Input Kosten Lehre'!D30</f>
        <v>0</v>
      </c>
      <c r="Y25" s="178">
        <f>'Input Kosten Lehre'!D31</f>
        <v>0</v>
      </c>
      <c r="Z25" s="178">
        <f>'Input Kosten Lehre'!D32</f>
        <v>0</v>
      </c>
      <c r="AA25" s="178">
        <f>'Input Kosten Lehre'!D33</f>
        <v>0</v>
      </c>
      <c r="AB25" s="178">
        <f>'Input Kosten Lehre'!D34</f>
        <v>0</v>
      </c>
      <c r="AC25" s="178">
        <f>'Input Kosten Lehre'!D35</f>
        <v>0</v>
      </c>
      <c r="AD25" s="178">
        <f>'Input Kosten Lehre'!D36</f>
        <v>0</v>
      </c>
      <c r="AE25" s="178">
        <f>'Input Kosten Lehre'!J31</f>
        <v>0</v>
      </c>
      <c r="AF25" s="178">
        <f>'Input Kosten Lehre'!L30</f>
        <v>0</v>
      </c>
      <c r="AG25" s="178">
        <f>'Input Kosten Lehre'!L31</f>
        <v>0</v>
      </c>
      <c r="AH25" s="178">
        <f>'Input Kosten Lehre'!N30</f>
        <v>0</v>
      </c>
      <c r="AI25" s="178">
        <f>'Input Kosten Lehre'!N31</f>
        <v>0</v>
      </c>
      <c r="AJ25" s="178">
        <f>'Input Kosten Lehre'!P30</f>
        <v>0</v>
      </c>
    </row>
    <row r="26" spans="3:36" ht="13" x14ac:dyDescent="0.3">
      <c r="D26" s="1" t="s">
        <v>387</v>
      </c>
      <c r="F26" s="178">
        <f>SUM($F$25:F25)</f>
        <v>0</v>
      </c>
      <c r="G26" s="178">
        <f>SUM($F$25:G25)</f>
        <v>0</v>
      </c>
      <c r="H26" s="178">
        <f>SUM($F$25:H25)</f>
        <v>0</v>
      </c>
      <c r="I26" s="178">
        <f>SUM($F$25:I25)</f>
        <v>0</v>
      </c>
      <c r="J26" s="178">
        <f>SUM($F$25:J25)</f>
        <v>0</v>
      </c>
      <c r="K26" s="178">
        <f>SUM($F$25:K25)</f>
        <v>0</v>
      </c>
      <c r="L26" s="178">
        <f>SUM($F$25:L25)</f>
        <v>0</v>
      </c>
      <c r="M26" s="178">
        <f>SUM($F$25:M25)</f>
        <v>0</v>
      </c>
      <c r="N26" s="178">
        <f>SUM($F$25:N25)</f>
        <v>0</v>
      </c>
      <c r="O26" s="178">
        <f>SUM($F$25:O25)</f>
        <v>0</v>
      </c>
      <c r="P26" s="178">
        <f>SUM($F$25:P25)</f>
        <v>0</v>
      </c>
      <c r="Q26" s="178">
        <f>SUM($F$25:Q25)</f>
        <v>0</v>
      </c>
      <c r="R26" s="178">
        <f>SUM($F$25:R25)</f>
        <v>0</v>
      </c>
      <c r="S26" s="178">
        <f>SUM($F$25:S25)</f>
        <v>0</v>
      </c>
      <c r="T26" s="178">
        <f>SUM($F$25:T25)</f>
        <v>0</v>
      </c>
      <c r="U26" s="178">
        <f>SUM($F$25:U25)</f>
        <v>0</v>
      </c>
      <c r="V26" s="178">
        <f>SUM($F$25:V25)</f>
        <v>0</v>
      </c>
      <c r="W26" s="178">
        <f>SUM($F$25:W25)</f>
        <v>0</v>
      </c>
      <c r="X26" s="178">
        <f>SUM($F$25:X25)</f>
        <v>0</v>
      </c>
      <c r="Y26" s="178">
        <f>SUM($F$25:Y25)</f>
        <v>0</v>
      </c>
      <c r="Z26" s="178">
        <f>SUM($F$25:Z25)</f>
        <v>0</v>
      </c>
      <c r="AA26" s="178">
        <f>SUM($F$25:AA25)</f>
        <v>0</v>
      </c>
      <c r="AB26" s="178">
        <f>SUM($F$25:AB25)</f>
        <v>0</v>
      </c>
      <c r="AC26" s="178">
        <f>SUM($F$25:AC25)</f>
        <v>0</v>
      </c>
      <c r="AD26" s="178">
        <f>SUM($F$25:AD25)</f>
        <v>0</v>
      </c>
      <c r="AE26" s="177">
        <f>SUM($F$25:AE25)</f>
        <v>0</v>
      </c>
      <c r="AF26" s="177">
        <f>SUM($F$25:AF25)</f>
        <v>0</v>
      </c>
      <c r="AG26" s="177">
        <f>SUM($F$25:AG25)</f>
        <v>0</v>
      </c>
      <c r="AH26" s="177">
        <f>SUM($F$25:AH25)</f>
        <v>0</v>
      </c>
      <c r="AI26" s="177">
        <f>SUM($F$25:AI25)</f>
        <v>0</v>
      </c>
      <c r="AJ26" s="177">
        <f>SUM($F$25:AJ25)</f>
        <v>0</v>
      </c>
    </row>
    <row r="27" spans="3:36" ht="13" x14ac:dyDescent="0.3">
      <c r="C27" s="182"/>
      <c r="D27" s="182"/>
      <c r="E27" s="197"/>
    </row>
    <row r="28" spans="3:36" ht="6" customHeight="1" x14ac:dyDescent="0.25">
      <c r="C28" s="410" t="s">
        <v>504</v>
      </c>
      <c r="D28" s="410"/>
      <c r="E28" s="410"/>
    </row>
    <row r="29" spans="3:36" x14ac:dyDescent="0.25">
      <c r="C29" s="410"/>
      <c r="D29" s="410"/>
      <c r="E29" s="410"/>
    </row>
    <row r="30" spans="3:36" ht="12.75" customHeight="1" x14ac:dyDescent="0.25">
      <c r="C30" s="410"/>
      <c r="D30" s="410"/>
      <c r="E30" s="410"/>
      <c r="F30" s="176">
        <f>F17-F25</f>
        <v>0</v>
      </c>
      <c r="G30" s="176">
        <f>F30+G17+G24-G25</f>
        <v>0</v>
      </c>
      <c r="H30" s="176">
        <f t="shared" ref="H30:AD30" si="3">G30+H17+H24-H25</f>
        <v>0</v>
      </c>
      <c r="I30" s="176">
        <f t="shared" si="3"/>
        <v>0</v>
      </c>
      <c r="J30" s="176">
        <f t="shared" si="3"/>
        <v>0</v>
      </c>
      <c r="K30" s="176">
        <f t="shared" si="3"/>
        <v>0</v>
      </c>
      <c r="L30" s="176">
        <f t="shared" si="3"/>
        <v>0</v>
      </c>
      <c r="M30" s="176">
        <f t="shared" si="3"/>
        <v>0</v>
      </c>
      <c r="N30" s="176">
        <f t="shared" si="3"/>
        <v>0</v>
      </c>
      <c r="O30" s="176">
        <f t="shared" si="3"/>
        <v>0</v>
      </c>
      <c r="P30" s="176">
        <f t="shared" si="3"/>
        <v>0</v>
      </c>
      <c r="Q30" s="176">
        <f t="shared" si="3"/>
        <v>0</v>
      </c>
      <c r="R30" s="176">
        <f t="shared" si="3"/>
        <v>0</v>
      </c>
      <c r="S30" s="176">
        <f t="shared" si="3"/>
        <v>0</v>
      </c>
      <c r="T30" s="176">
        <f t="shared" si="3"/>
        <v>0</v>
      </c>
      <c r="U30" s="176">
        <f t="shared" si="3"/>
        <v>0</v>
      </c>
      <c r="V30" s="176">
        <f t="shared" si="3"/>
        <v>0</v>
      </c>
      <c r="W30" s="176">
        <f t="shared" si="3"/>
        <v>0</v>
      </c>
      <c r="X30" s="176">
        <f t="shared" si="3"/>
        <v>0</v>
      </c>
      <c r="Y30" s="176">
        <f t="shared" si="3"/>
        <v>0</v>
      </c>
      <c r="Z30" s="176">
        <f t="shared" si="3"/>
        <v>0</v>
      </c>
      <c r="AA30" s="176">
        <f t="shared" si="3"/>
        <v>0</v>
      </c>
      <c r="AB30" s="176">
        <f t="shared" si="3"/>
        <v>0</v>
      </c>
      <c r="AC30" s="176">
        <f t="shared" si="3"/>
        <v>0</v>
      </c>
      <c r="AD30" s="176">
        <f t="shared" si="3"/>
        <v>0</v>
      </c>
    </row>
    <row r="31" spans="3:36" ht="21" customHeight="1" x14ac:dyDescent="0.25">
      <c r="D31" s="1" t="s">
        <v>374</v>
      </c>
      <c r="F31" s="176">
        <f>F17-F25+F24</f>
        <v>0</v>
      </c>
      <c r="G31" s="176">
        <f t="shared" ref="G31:AD31" si="4">G17-G25+G24</f>
        <v>0</v>
      </c>
      <c r="H31" s="176">
        <f t="shared" si="4"/>
        <v>0</v>
      </c>
      <c r="I31" s="176">
        <f t="shared" si="4"/>
        <v>0</v>
      </c>
      <c r="J31" s="176">
        <f t="shared" si="4"/>
        <v>0</v>
      </c>
      <c r="K31" s="176">
        <f t="shared" si="4"/>
        <v>0</v>
      </c>
      <c r="L31" s="176">
        <f t="shared" si="4"/>
        <v>0</v>
      </c>
      <c r="M31" s="176">
        <f t="shared" si="4"/>
        <v>0</v>
      </c>
      <c r="N31" s="176">
        <f t="shared" si="4"/>
        <v>0</v>
      </c>
      <c r="O31" s="176">
        <f t="shared" si="4"/>
        <v>0</v>
      </c>
      <c r="P31" s="176">
        <f t="shared" si="4"/>
        <v>0</v>
      </c>
      <c r="Q31" s="176">
        <f t="shared" si="4"/>
        <v>0</v>
      </c>
      <c r="R31" s="176">
        <f t="shared" si="4"/>
        <v>0</v>
      </c>
      <c r="S31" s="176">
        <f t="shared" si="4"/>
        <v>0</v>
      </c>
      <c r="T31" s="176">
        <f t="shared" si="4"/>
        <v>0</v>
      </c>
      <c r="U31" s="176">
        <f t="shared" si="4"/>
        <v>0</v>
      </c>
      <c r="V31" s="176">
        <f t="shared" si="4"/>
        <v>0</v>
      </c>
      <c r="W31" s="176">
        <f t="shared" si="4"/>
        <v>0</v>
      </c>
      <c r="X31" s="176">
        <f t="shared" si="4"/>
        <v>0</v>
      </c>
      <c r="Y31" s="176">
        <f t="shared" si="4"/>
        <v>0</v>
      </c>
      <c r="Z31" s="176">
        <f t="shared" si="4"/>
        <v>0</v>
      </c>
      <c r="AA31" s="176">
        <f t="shared" si="4"/>
        <v>0</v>
      </c>
      <c r="AB31" s="176">
        <f t="shared" si="4"/>
        <v>0</v>
      </c>
      <c r="AC31" s="176">
        <f t="shared" si="4"/>
        <v>0</v>
      </c>
      <c r="AD31" s="176">
        <f t="shared" si="4"/>
        <v>0</v>
      </c>
    </row>
    <row r="136" spans="16:16" x14ac:dyDescent="0.25">
      <c r="P136" s="3" t="b">
        <v>0</v>
      </c>
    </row>
    <row r="137" spans="16:16" x14ac:dyDescent="0.25">
      <c r="P137" s="3"/>
    </row>
    <row r="138" spans="16:16" x14ac:dyDescent="0.25">
      <c r="P138" s="3"/>
    </row>
  </sheetData>
  <sheetProtection selectLockedCells="1"/>
  <mergeCells count="5">
    <mergeCell ref="C15:E15"/>
    <mergeCell ref="C17:E17"/>
    <mergeCell ref="C20:E22"/>
    <mergeCell ref="C28:E30"/>
    <mergeCell ref="E5:K5"/>
  </mergeCells>
  <conditionalFormatting sqref="F22:AD23 F30:AD31">
    <cfRule type="cellIs" dxfId="1" priority="1" stopIfTrue="1" operator="greaterThan">
      <formula>0</formula>
    </cfRule>
  </conditionalFormatting>
  <pageMargins left="0.39370078740157483" right="0.19685039370078741" top="0.78740157480314965" bottom="0.39370078740157483" header="0.51181102362204722" footer="0.51181102362204722"/>
  <pageSetup paperSize="9" scale="65" orientation="landscape" r:id="rId1"/>
  <headerFooter alignWithMargins="0">
    <oddFooter>&amp;L&amp;F&amp;A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2">
    <tabColor rgb="FF7030A0"/>
  </sheetPr>
  <dimension ref="A3:IV256"/>
  <sheetViews>
    <sheetView zoomScale="90" zoomScaleNormal="100" zoomScaleSheetLayoutView="55" workbookViewId="0">
      <pane ySplit="7" topLeftCell="A8" activePane="bottomLeft" state="frozen"/>
      <selection activeCell="F33" sqref="F33"/>
      <selection pane="bottomLeft" activeCell="K3" sqref="K3"/>
    </sheetView>
  </sheetViews>
  <sheetFormatPr baseColWidth="10" defaultColWidth="11.453125" defaultRowHeight="12.5" x14ac:dyDescent="0.25"/>
  <cols>
    <col min="1" max="1" width="11.453125" style="1"/>
    <col min="2" max="2" width="2.7265625" style="1" customWidth="1"/>
    <col min="3" max="3" width="4.7265625" style="1" customWidth="1"/>
    <col min="4" max="4" width="5.7265625" style="1" customWidth="1"/>
    <col min="5" max="5" width="11.453125" style="1"/>
    <col min="6" max="6" width="30" style="1" customWidth="1"/>
    <col min="7" max="11" width="15.7265625" style="1" customWidth="1"/>
    <col min="12" max="12" width="3.26953125" style="1" customWidth="1"/>
    <col min="13" max="13" width="2.7265625" style="1" customWidth="1"/>
    <col min="14" max="31" width="15.7265625" style="1" customWidth="1"/>
    <col min="32" max="36" width="15.7265625" style="1" hidden="1" customWidth="1"/>
    <col min="37" max="37" width="0" style="1" hidden="1" customWidth="1"/>
    <col min="38" max="255" width="11.453125" style="1"/>
    <col min="256" max="16384" width="11.453125" style="4"/>
  </cols>
  <sheetData>
    <row r="3" spans="1:256" x14ac:dyDescent="0.25">
      <c r="K3" s="1" t="str">
        <f>'Input Kosten Lehre'!K3</f>
        <v>Lehre</v>
      </c>
    </row>
    <row r="4" spans="1:256" ht="22.5" x14ac:dyDescent="0.45">
      <c r="F4" s="2" t="s">
        <v>115</v>
      </c>
    </row>
    <row r="5" spans="1:256" x14ac:dyDescent="0.25">
      <c r="F5" s="393">
        <f>Projektbezeichnung</f>
        <v>0</v>
      </c>
      <c r="G5" s="393"/>
      <c r="H5" s="393"/>
      <c r="I5" s="393"/>
      <c r="J5" s="393"/>
      <c r="K5" s="393"/>
      <c r="L5" s="393"/>
    </row>
    <row r="6" spans="1:256" s="1" customFormat="1" ht="13" x14ac:dyDescent="0.3">
      <c r="A6" s="3"/>
      <c r="B6" s="3"/>
      <c r="D6" s="8" t="s">
        <v>505</v>
      </c>
      <c r="IV6" s="4"/>
    </row>
    <row r="7" spans="1:256" s="1" customFormat="1" ht="13" x14ac:dyDescent="0.3">
      <c r="G7" s="166">
        <f>'End_Ergebnisse Lehre'!F8</f>
        <v>2025</v>
      </c>
      <c r="H7" s="166">
        <f>'End_Ergebnisse Lehre'!L8</f>
        <v>2031</v>
      </c>
      <c r="I7" s="166">
        <f>'End_Ergebnisse Lehre'!R8</f>
        <v>2037</v>
      </c>
      <c r="J7" s="166">
        <f>'End_Ergebnisse Lehre'!X8</f>
        <v>2043</v>
      </c>
      <c r="K7" s="166">
        <f>'End_Ergebnisse Lehre'!AD8</f>
        <v>2049</v>
      </c>
      <c r="IV7" s="4"/>
    </row>
    <row r="8" spans="1:256" s="1" customFormat="1" ht="13" x14ac:dyDescent="0.3">
      <c r="A8" s="3"/>
      <c r="G8" s="174"/>
      <c r="H8" s="174"/>
      <c r="I8" s="174"/>
      <c r="J8" s="174"/>
      <c r="K8" s="174"/>
      <c r="IV8" s="4"/>
    </row>
    <row r="9" spans="1:256" s="1" customFormat="1" ht="13.5" thickBot="1" x14ac:dyDescent="0.35">
      <c r="D9" s="5" t="s">
        <v>124</v>
      </c>
      <c r="E9" s="6"/>
      <c r="F9" s="6"/>
      <c r="G9" s="6"/>
      <c r="H9" s="6"/>
      <c r="I9" s="6"/>
      <c r="J9" s="6"/>
      <c r="K9" s="6"/>
      <c r="IV9" s="4"/>
    </row>
    <row r="10" spans="1:256" s="1" customFormat="1" ht="5.15" customHeight="1" x14ac:dyDescent="0.25">
      <c r="IV10" s="4"/>
    </row>
    <row r="11" spans="1:256" s="1" customFormat="1" ht="12.75" customHeight="1" x14ac:dyDescent="0.3">
      <c r="D11" s="1" t="s">
        <v>390</v>
      </c>
      <c r="G11" s="175">
        <f>'Input Kosten Lehre'!D12</f>
        <v>0</v>
      </c>
      <c r="H11" s="175">
        <f>'Input Kosten Lehre'!D18</f>
        <v>0</v>
      </c>
      <c r="I11" s="175">
        <f>'Input Kosten Lehre'!D24</f>
        <v>0</v>
      </c>
      <c r="J11" s="175">
        <f>'Input Kosten Lehre'!D30</f>
        <v>0</v>
      </c>
      <c r="K11" s="175">
        <f>'Input Kosten Lehre'!D36</f>
        <v>0</v>
      </c>
      <c r="IV11" s="4"/>
    </row>
    <row r="12" spans="1:256" s="1" customFormat="1" ht="5.15" customHeight="1" x14ac:dyDescent="0.3">
      <c r="G12" s="8"/>
      <c r="H12" s="8"/>
      <c r="I12" s="8"/>
      <c r="J12" s="8"/>
      <c r="K12" s="8"/>
      <c r="IV12" s="4"/>
    </row>
    <row r="13" spans="1:256" s="1" customFormat="1" ht="12.75" customHeight="1" x14ac:dyDescent="0.3">
      <c r="D13" s="1" t="s">
        <v>506</v>
      </c>
      <c r="G13" s="175">
        <f>'Input Dritt Lehre'!D19</f>
        <v>0</v>
      </c>
      <c r="H13" s="175">
        <f>'Input Dritt Lehre'!D25</f>
        <v>0</v>
      </c>
      <c r="I13" s="175">
        <f>'Input Dritt Lehre'!D31</f>
        <v>0</v>
      </c>
      <c r="J13" s="175">
        <f>'Input Dritt Lehre'!D37</f>
        <v>0</v>
      </c>
      <c r="K13" s="175">
        <f>'Input Dritt Lehre'!D43</f>
        <v>0</v>
      </c>
      <c r="IV13" s="4"/>
    </row>
    <row r="14" spans="1:256" s="1" customFormat="1" ht="5.15" customHeight="1" x14ac:dyDescent="0.25">
      <c r="IV14" s="4"/>
    </row>
    <row r="15" spans="1:256" s="1" customFormat="1" ht="12.75" customHeight="1" x14ac:dyDescent="0.3">
      <c r="D15" s="1" t="s">
        <v>469</v>
      </c>
      <c r="G15" s="199">
        <f>'Input Lehre Lehre'!E11</f>
        <v>0</v>
      </c>
      <c r="H15" s="199">
        <f>'Input Lehre Lehre'!E17</f>
        <v>0</v>
      </c>
      <c r="I15" s="199">
        <f>'Input Lehre Lehre'!E23</f>
        <v>0</v>
      </c>
      <c r="J15" s="199">
        <f>'Input Lehre Lehre'!E29</f>
        <v>0</v>
      </c>
      <c r="K15" s="199">
        <f>'Input Lehre Lehre'!E35</f>
        <v>0</v>
      </c>
      <c r="IV15" s="4"/>
    </row>
    <row r="16" spans="1:256" s="1" customFormat="1" ht="5.15" customHeight="1" x14ac:dyDescent="0.3">
      <c r="G16" s="264"/>
      <c r="H16" s="264"/>
      <c r="I16" s="264"/>
      <c r="J16" s="264"/>
      <c r="K16" s="264"/>
      <c r="IV16" s="4"/>
    </row>
    <row r="17" spans="4:256" s="1" customFormat="1" ht="13" x14ac:dyDescent="0.3">
      <c r="D17" s="1" t="s">
        <v>507</v>
      </c>
      <c r="G17" s="199">
        <f>'Input Lehre Lehre'!E11</f>
        <v>0</v>
      </c>
      <c r="H17" s="199">
        <f>'Input Lehre Lehre'!E17</f>
        <v>0</v>
      </c>
      <c r="I17" s="199">
        <f>'Input Lehre Lehre'!E23</f>
        <v>0</v>
      </c>
      <c r="J17" s="199">
        <f>'Input Lehre Lehre'!E29</f>
        <v>0</v>
      </c>
      <c r="K17" s="199">
        <f>'Input Lehre Lehre'!E35</f>
        <v>0</v>
      </c>
      <c r="IV17" s="4"/>
    </row>
    <row r="18" spans="4:256" s="1" customFormat="1" ht="13" x14ac:dyDescent="0.3">
      <c r="G18" s="174"/>
      <c r="H18" s="174"/>
      <c r="I18" s="174"/>
      <c r="J18" s="174"/>
      <c r="K18" s="174"/>
      <c r="IV18" s="4"/>
    </row>
    <row r="19" spans="4:256" s="1" customFormat="1" ht="13" x14ac:dyDescent="0.3">
      <c r="H19" s="174"/>
      <c r="I19" s="174"/>
      <c r="J19" s="174"/>
      <c r="K19" s="174"/>
      <c r="IV19" s="4"/>
    </row>
    <row r="20" spans="4:256" s="1" customFormat="1" ht="13.5" customHeight="1" thickBot="1" x14ac:dyDescent="0.35">
      <c r="D20" s="412" t="s">
        <v>508</v>
      </c>
      <c r="E20" s="412"/>
      <c r="F20" s="412"/>
      <c r="G20" s="412"/>
      <c r="H20" s="412"/>
      <c r="I20" s="412"/>
      <c r="J20" s="6"/>
      <c r="K20" s="6"/>
      <c r="IV20" s="4"/>
    </row>
    <row r="21" spans="4:256" s="1" customFormat="1" ht="5.15" customHeight="1" x14ac:dyDescent="0.25">
      <c r="IV21" s="4"/>
    </row>
    <row r="22" spans="4:256" s="1" customFormat="1" ht="13" x14ac:dyDescent="0.3">
      <c r="D22" s="370" t="s">
        <v>392</v>
      </c>
      <c r="E22" s="370"/>
      <c r="F22" s="370"/>
      <c r="H22" s="174"/>
      <c r="I22" s="174"/>
      <c r="J22" s="174"/>
      <c r="K22" s="174"/>
      <c r="IV22" s="4"/>
    </row>
    <row r="23" spans="4:256" s="1" customFormat="1" ht="13" x14ac:dyDescent="0.3">
      <c r="D23" s="370"/>
      <c r="E23" s="370"/>
      <c r="F23" s="370"/>
      <c r="G23" s="346">
        <f>'Annahmen u Setzungen Lehre'!$D$15</f>
        <v>0.65</v>
      </c>
      <c r="H23" s="174"/>
      <c r="I23" s="347"/>
      <c r="J23" s="174"/>
      <c r="K23" s="174"/>
      <c r="IV23" s="4"/>
    </row>
    <row r="24" spans="4:256" s="1" customFormat="1" ht="5.15" customHeight="1" x14ac:dyDescent="0.3">
      <c r="G24" s="8"/>
      <c r="I24" s="348"/>
      <c r="IV24" s="4"/>
    </row>
    <row r="25" spans="4:256" s="1" customFormat="1" ht="13" x14ac:dyDescent="0.3">
      <c r="D25" s="370" t="s">
        <v>393</v>
      </c>
      <c r="E25" s="370"/>
      <c r="F25" s="370"/>
      <c r="G25" s="8"/>
      <c r="H25" s="174"/>
      <c r="I25" s="347"/>
      <c r="J25" s="174"/>
      <c r="K25" s="174"/>
      <c r="IV25" s="4"/>
    </row>
    <row r="26" spans="4:256" s="1" customFormat="1" ht="13" x14ac:dyDescent="0.3">
      <c r="D26" s="370"/>
      <c r="E26" s="370"/>
      <c r="F26" s="370"/>
      <c r="G26" s="349">
        <f>'Annahmen u Setzungen Lehre'!$D$23</f>
        <v>85000</v>
      </c>
      <c r="H26" s="174"/>
      <c r="I26" s="174"/>
      <c r="J26" s="174"/>
      <c r="K26" s="174"/>
      <c r="IV26" s="4"/>
    </row>
    <row r="27" spans="4:256" s="1" customFormat="1" ht="5.15" customHeight="1" x14ac:dyDescent="0.3">
      <c r="G27" s="8"/>
      <c r="IV27" s="4"/>
    </row>
    <row r="28" spans="4:256" s="1" customFormat="1" ht="13" x14ac:dyDescent="0.3">
      <c r="D28" s="1" t="s">
        <v>293</v>
      </c>
      <c r="G28" s="349">
        <f>'Annahmen u Setzungen Lehre'!$D$25</f>
        <v>85000</v>
      </c>
      <c r="H28" s="174"/>
      <c r="I28" s="174"/>
      <c r="J28" s="174"/>
      <c r="K28" s="174"/>
      <c r="IV28" s="4"/>
    </row>
    <row r="29" spans="4:256" s="1" customFormat="1" ht="5.15" customHeight="1" x14ac:dyDescent="0.3">
      <c r="G29" s="8"/>
      <c r="IV29" s="4"/>
    </row>
    <row r="30" spans="4:256" s="1" customFormat="1" ht="13" hidden="1" x14ac:dyDescent="0.3">
      <c r="G30" s="8"/>
    </row>
    <row r="31" spans="4:256" s="1" customFormat="1" ht="5.15" hidden="1" customHeight="1" x14ac:dyDescent="0.3">
      <c r="G31" s="8"/>
    </row>
    <row r="32" spans="4:256" s="1" customFormat="1" ht="13" hidden="1" x14ac:dyDescent="0.3">
      <c r="G32" s="8"/>
    </row>
    <row r="33" spans="1:256" s="1" customFormat="1" ht="5.15" hidden="1" customHeight="1" x14ac:dyDescent="0.3">
      <c r="G33" s="8"/>
    </row>
    <row r="34" spans="1:256" s="1" customFormat="1" ht="13" hidden="1" x14ac:dyDescent="0.3">
      <c r="G34" s="8"/>
    </row>
    <row r="35" spans="1:256" s="1" customFormat="1" ht="5.15" hidden="1" customHeight="1" x14ac:dyDescent="0.3">
      <c r="G35" s="8"/>
      <c r="IV35" s="4"/>
    </row>
    <row r="36" spans="1:256" s="1" customFormat="1" ht="13" x14ac:dyDescent="0.3">
      <c r="D36" s="1" t="s">
        <v>326</v>
      </c>
      <c r="G36" s="346">
        <f>'Annahmen u Setzungen Lehre'!D173</f>
        <v>0.4</v>
      </c>
      <c r="H36" s="174"/>
      <c r="I36" s="174"/>
      <c r="J36" s="174"/>
      <c r="K36" s="174"/>
      <c r="IV36" s="4"/>
    </row>
    <row r="37" spans="1:256" s="1" customFormat="1" ht="13" x14ac:dyDescent="0.3">
      <c r="G37" s="174"/>
      <c r="H37" s="174"/>
      <c r="I37" s="174"/>
      <c r="J37" s="174"/>
      <c r="K37" s="174"/>
      <c r="IV37" s="4"/>
    </row>
    <row r="38" spans="1:256" s="1" customFormat="1" ht="13" x14ac:dyDescent="0.3">
      <c r="G38" s="174"/>
      <c r="H38" s="174"/>
      <c r="I38" s="174"/>
      <c r="J38" s="174"/>
      <c r="K38" s="174"/>
      <c r="IV38" s="4"/>
    </row>
    <row r="39" spans="1:256" s="1" customFormat="1" ht="13.5" thickBot="1" x14ac:dyDescent="0.35">
      <c r="D39" s="5" t="s">
        <v>395</v>
      </c>
      <c r="E39" s="6"/>
      <c r="F39" s="6"/>
      <c r="G39" s="6"/>
      <c r="H39" s="6"/>
      <c r="I39" s="6"/>
      <c r="J39" s="6"/>
      <c r="K39" s="6"/>
      <c r="IV39" s="4"/>
    </row>
    <row r="40" spans="1:256" s="1" customFormat="1" ht="5.15" customHeight="1" x14ac:dyDescent="0.3">
      <c r="G40" s="174"/>
      <c r="H40" s="174"/>
      <c r="I40" s="174"/>
      <c r="J40" s="174"/>
      <c r="K40" s="174"/>
      <c r="IV40" s="4"/>
    </row>
    <row r="41" spans="1:256" s="1" customFormat="1" ht="13" x14ac:dyDescent="0.3">
      <c r="D41" s="406" t="s">
        <v>509</v>
      </c>
      <c r="E41" s="369"/>
      <c r="F41" s="369"/>
      <c r="G41" s="174"/>
      <c r="IV41" s="4"/>
    </row>
    <row r="42" spans="1:256" s="1" customFormat="1" ht="13" x14ac:dyDescent="0.3">
      <c r="A42" s="3"/>
      <c r="B42" s="3"/>
      <c r="D42" s="369"/>
      <c r="E42" s="369"/>
      <c r="F42" s="369"/>
      <c r="G42" s="199">
        <f>'ZwischenErgebnisse Lehre'!F9</f>
        <v>0</v>
      </c>
      <c r="H42" s="199">
        <f>'ZwischenErgebnisse Lehre'!L9</f>
        <v>0</v>
      </c>
      <c r="I42" s="199">
        <f>'ZwischenErgebnisse Lehre'!R9</f>
        <v>0</v>
      </c>
      <c r="J42" s="199">
        <f>'ZwischenErgebnisse Lehre'!X9</f>
        <v>0</v>
      </c>
      <c r="K42" s="199">
        <f>'ZwischenErgebnisse Lehre'!AD9</f>
        <v>0</v>
      </c>
      <c r="IV42" s="4"/>
    </row>
    <row r="43" spans="1:256" s="1" customFormat="1" ht="5.15" customHeight="1" x14ac:dyDescent="0.3">
      <c r="D43" s="7"/>
      <c r="E43" s="7"/>
      <c r="F43" s="7"/>
      <c r="G43" s="174"/>
      <c r="H43" s="174"/>
      <c r="I43" s="174"/>
      <c r="J43" s="174"/>
      <c r="K43" s="174"/>
      <c r="IV43" s="4"/>
    </row>
    <row r="44" spans="1:256" s="9" customFormat="1" x14ac:dyDescent="0.25">
      <c r="D44" s="407" t="s">
        <v>510</v>
      </c>
      <c r="E44" s="389"/>
      <c r="F44" s="389"/>
      <c r="IV44" s="204"/>
    </row>
    <row r="45" spans="1:256" s="1" customFormat="1" ht="13" x14ac:dyDescent="0.3">
      <c r="D45" s="389"/>
      <c r="E45" s="389"/>
      <c r="F45" s="389"/>
      <c r="G45" s="199">
        <f>'ZwischenErgebnisse Lehre'!F21</f>
        <v>0</v>
      </c>
      <c r="H45" s="199">
        <f>'ZwischenErgebnisse Lehre'!L21</f>
        <v>0</v>
      </c>
      <c r="I45" s="199">
        <f>'ZwischenErgebnisse Lehre'!R21</f>
        <v>0</v>
      </c>
      <c r="J45" s="199">
        <f>'ZwischenErgebnisse Lehre'!X21</f>
        <v>0</v>
      </c>
      <c r="K45" s="199">
        <f>'ZwischenErgebnisse Lehre'!AD21</f>
        <v>0</v>
      </c>
      <c r="IV45" s="4"/>
    </row>
    <row r="46" spans="1:256" s="1" customFormat="1" ht="5.15" customHeight="1" x14ac:dyDescent="0.3">
      <c r="D46" s="7"/>
      <c r="E46" s="7"/>
      <c r="F46" s="7"/>
      <c r="G46" s="174"/>
      <c r="H46" s="174"/>
      <c r="I46" s="174"/>
      <c r="J46" s="174"/>
      <c r="K46" s="174"/>
      <c r="IV46" s="4"/>
    </row>
    <row r="47" spans="1:256" s="3" customFormat="1" hidden="1" x14ac:dyDescent="0.25"/>
    <row r="48" spans="1:256" s="1" customFormat="1" hidden="1" x14ac:dyDescent="0.25">
      <c r="D48" s="7"/>
      <c r="E48" s="7"/>
      <c r="F48" s="7"/>
      <c r="G48" s="1">
        <f>'ZwischenErgebnisse Lehre'!F25</f>
        <v>0</v>
      </c>
      <c r="H48" s="1">
        <f>'ZwischenErgebnisse Lehre'!L25</f>
        <v>0</v>
      </c>
      <c r="I48" s="1">
        <f>'ZwischenErgebnisse Lehre'!R25</f>
        <v>0</v>
      </c>
      <c r="J48" s="1">
        <f>'ZwischenErgebnisse Lehre'!X25</f>
        <v>0</v>
      </c>
      <c r="K48" s="1">
        <f>'ZwischenErgebnisse Lehre'!AD25</f>
        <v>0</v>
      </c>
      <c r="IV48" s="4"/>
    </row>
    <row r="49" spans="1:256" s="1" customFormat="1" ht="5.15" hidden="1" customHeight="1" x14ac:dyDescent="0.3">
      <c r="D49" s="7"/>
      <c r="E49" s="7"/>
      <c r="F49" s="7"/>
      <c r="G49" s="174"/>
      <c r="H49" s="174"/>
      <c r="I49" s="174"/>
      <c r="J49" s="174"/>
      <c r="K49" s="174"/>
      <c r="IV49" s="4"/>
    </row>
    <row r="50" spans="1:256" s="1" customFormat="1" x14ac:dyDescent="0.25">
      <c r="D50" s="369" t="s">
        <v>511</v>
      </c>
      <c r="E50" s="369"/>
      <c r="F50" s="369"/>
      <c r="IV50" s="4"/>
    </row>
    <row r="51" spans="1:256" s="1" customFormat="1" ht="13" x14ac:dyDescent="0.3">
      <c r="D51" s="369"/>
      <c r="E51" s="369"/>
      <c r="F51" s="369"/>
      <c r="G51" s="199">
        <f>'ZwischenErgebnisse Lehre'!F89</f>
        <v>0</v>
      </c>
      <c r="H51" s="199">
        <f>'ZwischenErgebnisse Lehre'!L89</f>
        <v>0</v>
      </c>
      <c r="I51" s="199">
        <f>'ZwischenErgebnisse Lehre'!R89</f>
        <v>0</v>
      </c>
      <c r="J51" s="199">
        <f>'ZwischenErgebnisse Lehre'!X89</f>
        <v>0</v>
      </c>
      <c r="K51" s="199">
        <f>'ZwischenErgebnisse Lehre'!AD89</f>
        <v>0</v>
      </c>
      <c r="IV51" s="4"/>
    </row>
    <row r="52" spans="1:256" s="1" customFormat="1" ht="5.15" customHeight="1" x14ac:dyDescent="0.3">
      <c r="D52" s="7"/>
      <c r="E52" s="7"/>
      <c r="F52" s="7"/>
      <c r="G52" s="174"/>
      <c r="H52" s="174"/>
      <c r="I52" s="174"/>
      <c r="J52" s="174"/>
      <c r="K52" s="174"/>
      <c r="IV52" s="4"/>
    </row>
    <row r="53" spans="1:256" s="3" customFormat="1" hidden="1" x14ac:dyDescent="0.25"/>
    <row r="54" spans="1:256" s="3" customFormat="1" hidden="1" x14ac:dyDescent="0.25"/>
    <row r="55" spans="1:256" s="3" customFormat="1" hidden="1" x14ac:dyDescent="0.25"/>
    <row r="56" spans="1:256" s="3" customFormat="1" hidden="1" x14ac:dyDescent="0.25"/>
    <row r="57" spans="1:256" s="3" customFormat="1" hidden="1" x14ac:dyDescent="0.25"/>
    <row r="58" spans="1:256" s="3" customFormat="1" hidden="1" x14ac:dyDescent="0.25"/>
    <row r="59" spans="1:256" s="3" customFormat="1" ht="5.15" hidden="1" customHeight="1" x14ac:dyDescent="0.25"/>
    <row r="60" spans="1:256" s="1" customFormat="1" hidden="1" x14ac:dyDescent="0.25">
      <c r="D60" s="105"/>
      <c r="E60" s="7"/>
      <c r="F60" s="105"/>
      <c r="H60" s="18"/>
      <c r="IV60" s="4"/>
    </row>
    <row r="61" spans="1:256" s="1" customFormat="1" hidden="1" x14ac:dyDescent="0.25">
      <c r="A61" s="105" t="s">
        <v>276</v>
      </c>
      <c r="B61" s="105"/>
      <c r="D61" s="105"/>
      <c r="E61" s="7"/>
      <c r="F61" s="105"/>
      <c r="H61" s="18"/>
      <c r="IV61" s="4"/>
    </row>
    <row r="62" spans="1:256" s="1" customFormat="1" ht="13" hidden="1" x14ac:dyDescent="0.3">
      <c r="A62" s="105" t="s">
        <v>276</v>
      </c>
      <c r="B62" s="105"/>
      <c r="C62" s="105" t="s">
        <v>276</v>
      </c>
      <c r="D62" s="105"/>
      <c r="E62" s="7"/>
      <c r="F62" s="105"/>
      <c r="H62" s="186"/>
      <c r="R62" s="1" t="s">
        <v>369</v>
      </c>
      <c r="IV62" s="4"/>
    </row>
    <row r="63" spans="1:256" s="1" customFormat="1" hidden="1" x14ac:dyDescent="0.25">
      <c r="A63" s="105" t="s">
        <v>276</v>
      </c>
      <c r="B63" s="105"/>
      <c r="C63" s="105" t="s">
        <v>276</v>
      </c>
      <c r="D63" s="105"/>
      <c r="E63" s="7"/>
      <c r="F63" s="105"/>
      <c r="I63" s="18"/>
      <c r="J63" s="18"/>
      <c r="K63" s="18"/>
      <c r="L63" s="18">
        <v>26</v>
      </c>
      <c r="M63" s="18">
        <v>27</v>
      </c>
      <c r="N63" s="18">
        <v>28</v>
      </c>
      <c r="O63" s="18">
        <v>29</v>
      </c>
      <c r="P63" s="18">
        <v>30</v>
      </c>
      <c r="R63" s="18">
        <v>1</v>
      </c>
      <c r="S63" s="18">
        <v>2</v>
      </c>
      <c r="T63" s="18">
        <v>3</v>
      </c>
      <c r="U63" s="18">
        <v>4</v>
      </c>
      <c r="V63" s="18">
        <v>5</v>
      </c>
      <c r="W63" s="18">
        <v>6</v>
      </c>
      <c r="X63" s="18">
        <v>7</v>
      </c>
      <c r="Y63" s="18">
        <v>8</v>
      </c>
      <c r="Z63" s="18">
        <v>9</v>
      </c>
      <c r="AA63" s="18">
        <v>10</v>
      </c>
      <c r="AB63" s="18">
        <v>11</v>
      </c>
      <c r="AC63" s="18">
        <v>12</v>
      </c>
      <c r="AD63" s="18">
        <v>13</v>
      </c>
      <c r="AE63" s="18">
        <v>14</v>
      </c>
      <c r="AF63" s="18">
        <v>15</v>
      </c>
      <c r="AG63" s="18">
        <v>16</v>
      </c>
      <c r="AH63" s="18">
        <v>17</v>
      </c>
      <c r="AI63" s="18">
        <v>18</v>
      </c>
      <c r="AJ63" s="18">
        <v>19</v>
      </c>
      <c r="AK63" s="18">
        <v>20</v>
      </c>
      <c r="AL63" s="18">
        <v>21</v>
      </c>
      <c r="AM63" s="18">
        <v>22</v>
      </c>
      <c r="AN63" s="18">
        <v>23</v>
      </c>
      <c r="AO63" s="18">
        <v>24</v>
      </c>
      <c r="AP63" s="18">
        <v>25</v>
      </c>
      <c r="AQ63" s="18">
        <v>26</v>
      </c>
      <c r="AR63" s="18">
        <v>27</v>
      </c>
      <c r="AS63" s="18">
        <v>28</v>
      </c>
      <c r="AT63" s="18">
        <v>29</v>
      </c>
      <c r="AU63" s="18">
        <v>30</v>
      </c>
      <c r="IV63" s="4"/>
    </row>
    <row r="64" spans="1:256" s="1" customFormat="1" hidden="1" x14ac:dyDescent="0.25">
      <c r="A64" s="105" t="s">
        <v>276</v>
      </c>
      <c r="B64" s="105"/>
      <c r="C64" s="105" t="s">
        <v>276</v>
      </c>
      <c r="D64" s="105"/>
      <c r="E64" s="7">
        <v>1</v>
      </c>
      <c r="F64" s="105" t="e">
        <f>#REF!</f>
        <v>#REF!</v>
      </c>
      <c r="G64" s="187"/>
      <c r="H64" s="18"/>
      <c r="I64" s="187"/>
      <c r="J64" s="187"/>
      <c r="K64" s="187"/>
      <c r="L64" s="187">
        <f>SUM($G$64:G64)</f>
        <v>0</v>
      </c>
      <c r="M64" s="187">
        <f>SUM($G$64:G64)</f>
        <v>0</v>
      </c>
      <c r="N64" s="187">
        <f>SUM($G$64:G64)</f>
        <v>0</v>
      </c>
      <c r="O64" s="187">
        <f>SUM($G$64:G64)</f>
        <v>0</v>
      </c>
      <c r="P64" s="187">
        <f>SUM($G$64:G64)</f>
        <v>0</v>
      </c>
      <c r="R64" s="187" t="e">
        <f>#REF!</f>
        <v>#REF!</v>
      </c>
      <c r="S64" s="187" t="e">
        <f>#REF!</f>
        <v>#REF!</v>
      </c>
      <c r="T64" s="187" t="e">
        <f>#REF!</f>
        <v>#REF!</v>
      </c>
      <c r="U64" s="187" t="e">
        <f>#REF!</f>
        <v>#REF!</v>
      </c>
      <c r="V64" s="187" t="e">
        <f>#REF!</f>
        <v>#REF!</v>
      </c>
      <c r="W64" s="187" t="e">
        <f>#REF!</f>
        <v>#REF!</v>
      </c>
      <c r="X64" s="187" t="e">
        <f>#REF!</f>
        <v>#REF!</v>
      </c>
      <c r="Y64" s="187" t="e">
        <f>#REF!</f>
        <v>#REF!</v>
      </c>
      <c r="Z64" s="187" t="e">
        <f>#REF!</f>
        <v>#REF!</v>
      </c>
      <c r="AA64" s="187" t="e">
        <f>#REF!</f>
        <v>#REF!</v>
      </c>
      <c r="AB64" s="187" t="e">
        <f>SUM(#REF!)</f>
        <v>#REF!</v>
      </c>
      <c r="AC64" s="187" t="e">
        <f>#REF!</f>
        <v>#REF!</v>
      </c>
      <c r="AD64" s="187" t="e">
        <f>#REF!</f>
        <v>#REF!</v>
      </c>
      <c r="AE64" s="187" t="e">
        <f>#REF!</f>
        <v>#REF!</v>
      </c>
      <c r="AF64" s="187" t="e">
        <f>SUM(#REF!)</f>
        <v>#REF!</v>
      </c>
      <c r="AG64" s="187" t="e">
        <f>SUM(#REF!)</f>
        <v>#REF!</v>
      </c>
      <c r="AH64" s="187" t="e">
        <f>SUM(#REF!)</f>
        <v>#REF!</v>
      </c>
      <c r="AI64" s="187" t="e">
        <f>SUM(#REF!)</f>
        <v>#REF!</v>
      </c>
      <c r="AJ64" s="187" t="e">
        <f>SUM(#REF!)</f>
        <v>#REF!</v>
      </c>
      <c r="AK64" s="187" t="e">
        <f>SUM(#REF!)</f>
        <v>#REF!</v>
      </c>
      <c r="AL64" s="187" t="e">
        <f>SUM(#REF!)</f>
        <v>#REF!</v>
      </c>
      <c r="AM64" s="187" t="e">
        <f>SUM(#REF!)</f>
        <v>#REF!</v>
      </c>
      <c r="AN64" s="187" t="e">
        <f>SUM(#REF!)</f>
        <v>#REF!</v>
      </c>
      <c r="AO64" s="187" t="e">
        <f>SUM(#REF!)</f>
        <v>#REF!</v>
      </c>
      <c r="AP64" s="187" t="e">
        <f>SUM(#REF!)</f>
        <v>#REF!</v>
      </c>
      <c r="AQ64" s="187" t="e">
        <f>SUM(#REF!)</f>
        <v>#REF!</v>
      </c>
      <c r="AR64" s="187" t="e">
        <f>SUM(#REF!)</f>
        <v>#REF!</v>
      </c>
      <c r="AS64" s="187" t="e">
        <f>SUM(#REF!)</f>
        <v>#REF!</v>
      </c>
      <c r="AT64" s="187" t="e">
        <f>SUM(#REF!)</f>
        <v>#REF!</v>
      </c>
      <c r="AU64" s="187" t="e">
        <f>SUM(#REF!)</f>
        <v>#REF!</v>
      </c>
      <c r="IV64" s="4"/>
    </row>
    <row r="65" spans="1:256" s="1" customFormat="1" hidden="1" x14ac:dyDescent="0.25">
      <c r="A65" s="105" t="s">
        <v>276</v>
      </c>
      <c r="B65" s="105"/>
      <c r="C65" s="105" t="s">
        <v>276</v>
      </c>
      <c r="D65" s="105"/>
      <c r="E65" s="7">
        <v>2</v>
      </c>
      <c r="F65" s="105" t="e">
        <f t="shared" ref="F65:F93" si="0">F64+1</f>
        <v>#REF!</v>
      </c>
      <c r="G65" s="187"/>
      <c r="H65" s="18"/>
      <c r="I65" s="187"/>
      <c r="J65" s="187"/>
      <c r="K65" s="187"/>
      <c r="L65" s="187">
        <f>SUM($G$64:G65)</f>
        <v>0</v>
      </c>
      <c r="M65" s="187">
        <f>SUM($G$64:G65)</f>
        <v>0</v>
      </c>
      <c r="N65" s="187">
        <f>SUM($G$64:G65)</f>
        <v>0</v>
      </c>
      <c r="O65" s="187">
        <f>SUM($G$64:G65)</f>
        <v>0</v>
      </c>
      <c r="P65" s="187">
        <f>SUM($G$64:G65)</f>
        <v>0</v>
      </c>
      <c r="R65" s="187" t="e">
        <f>#REF!</f>
        <v>#REF!</v>
      </c>
      <c r="S65" s="187" t="e">
        <f>SUM(#REF!)</f>
        <v>#REF!</v>
      </c>
      <c r="T65" s="187" t="e">
        <f>SUM(#REF!)</f>
        <v>#REF!</v>
      </c>
      <c r="U65" s="187" t="e">
        <f>SUM(#REF!)</f>
        <v>#REF!</v>
      </c>
      <c r="V65" s="187" t="e">
        <f>SUM(#REF!)</f>
        <v>#REF!</v>
      </c>
      <c r="W65" s="187" t="e">
        <f>SUM(#REF!)</f>
        <v>#REF!</v>
      </c>
      <c r="X65" s="187" t="e">
        <f>SUM(#REF!)</f>
        <v>#REF!</v>
      </c>
      <c r="Y65" s="187" t="e">
        <f>SUM(#REF!)</f>
        <v>#REF!</v>
      </c>
      <c r="Z65" s="187" t="e">
        <f>SUM(#REF!)</f>
        <v>#REF!</v>
      </c>
      <c r="AA65" s="187" t="e">
        <f>SUM(#REF!)</f>
        <v>#REF!</v>
      </c>
      <c r="AB65" s="187" t="e">
        <f>SUM(#REF!)</f>
        <v>#REF!</v>
      </c>
      <c r="AC65" s="187" t="e">
        <f>SUM(#REF!)</f>
        <v>#REF!</v>
      </c>
      <c r="AD65" s="187" t="e">
        <f>SUM(#REF!)</f>
        <v>#REF!</v>
      </c>
      <c r="AE65" s="187" t="e">
        <f>SUM(#REF!)</f>
        <v>#REF!</v>
      </c>
      <c r="AF65" s="187" t="e">
        <f>SUM(#REF!)</f>
        <v>#REF!</v>
      </c>
      <c r="AG65" s="187" t="e">
        <f>SUM(#REF!)</f>
        <v>#REF!</v>
      </c>
      <c r="AH65" s="187" t="e">
        <f>SUM(#REF!)</f>
        <v>#REF!</v>
      </c>
      <c r="AI65" s="187" t="e">
        <f>SUM(#REF!)</f>
        <v>#REF!</v>
      </c>
      <c r="AJ65" s="187" t="e">
        <f>SUM(#REF!)</f>
        <v>#REF!</v>
      </c>
      <c r="AK65" s="187" t="e">
        <f>SUM(#REF!)</f>
        <v>#REF!</v>
      </c>
      <c r="AL65" s="187" t="e">
        <f>SUM(#REF!)</f>
        <v>#REF!</v>
      </c>
      <c r="AM65" s="187" t="e">
        <f>SUM(#REF!)</f>
        <v>#REF!</v>
      </c>
      <c r="AN65" s="187" t="e">
        <f>SUM(#REF!)</f>
        <v>#REF!</v>
      </c>
      <c r="AO65" s="187" t="e">
        <f>SUM(#REF!)</f>
        <v>#REF!</v>
      </c>
      <c r="AP65" s="187" t="e">
        <f>SUM(#REF!)</f>
        <v>#REF!</v>
      </c>
      <c r="AQ65" s="187" t="e">
        <f>SUM(#REF!)</f>
        <v>#REF!</v>
      </c>
      <c r="AR65" s="187" t="e">
        <f>SUM(#REF!)</f>
        <v>#REF!</v>
      </c>
      <c r="AS65" s="187" t="e">
        <f>SUM(#REF!)</f>
        <v>#REF!</v>
      </c>
      <c r="AT65" s="187" t="e">
        <f>SUM(#REF!)</f>
        <v>#REF!</v>
      </c>
      <c r="AU65" s="187" t="e">
        <f>SUM(#REF!)</f>
        <v>#REF!</v>
      </c>
      <c r="IV65" s="4"/>
    </row>
    <row r="66" spans="1:256" s="1" customFormat="1" hidden="1" x14ac:dyDescent="0.25">
      <c r="A66" s="105" t="s">
        <v>276</v>
      </c>
      <c r="B66" s="105"/>
      <c r="C66" s="105" t="s">
        <v>276</v>
      </c>
      <c r="D66" s="105"/>
      <c r="E66" s="7">
        <v>3</v>
      </c>
      <c r="F66" s="105" t="e">
        <f t="shared" si="0"/>
        <v>#REF!</v>
      </c>
      <c r="G66" s="187"/>
      <c r="H66" s="18"/>
      <c r="I66" s="187"/>
      <c r="J66" s="187"/>
      <c r="K66" s="187"/>
      <c r="L66" s="187">
        <f>SUM($G$64:G66)</f>
        <v>0</v>
      </c>
      <c r="M66" s="187">
        <f>SUM($G$64:G66)</f>
        <v>0</v>
      </c>
      <c r="N66" s="187">
        <f>SUM($G$64:G66)</f>
        <v>0</v>
      </c>
      <c r="O66" s="187">
        <f>SUM($G$64:G66)</f>
        <v>0</v>
      </c>
      <c r="P66" s="187">
        <f>SUM($G$64:G66)</f>
        <v>0</v>
      </c>
      <c r="R66" s="187" t="e">
        <f>#REF!</f>
        <v>#REF!</v>
      </c>
      <c r="S66" s="187" t="e">
        <f>SUM(#REF!)</f>
        <v>#REF!</v>
      </c>
      <c r="T66" s="187" t="e">
        <f>SUM(#REF!)</f>
        <v>#REF!</v>
      </c>
      <c r="U66" s="187" t="e">
        <f>SUM(#REF!)</f>
        <v>#REF!</v>
      </c>
      <c r="V66" s="187" t="e">
        <f>SUM(#REF!)</f>
        <v>#REF!</v>
      </c>
      <c r="W66" s="187" t="e">
        <f>SUM(#REF!)</f>
        <v>#REF!</v>
      </c>
      <c r="X66" s="187" t="e">
        <f>SUM(#REF!)</f>
        <v>#REF!</v>
      </c>
      <c r="Y66" s="187" t="e">
        <f>SUM(#REF!)</f>
        <v>#REF!</v>
      </c>
      <c r="Z66" s="187" t="e">
        <f>SUM(#REF!)</f>
        <v>#REF!</v>
      </c>
      <c r="AA66" s="187" t="e">
        <f>SUM(#REF!)</f>
        <v>#REF!</v>
      </c>
      <c r="AB66" s="187" t="e">
        <f>SUM(#REF!)</f>
        <v>#REF!</v>
      </c>
      <c r="AC66" s="187" t="e">
        <f>SUM(#REF!)</f>
        <v>#REF!</v>
      </c>
      <c r="AD66" s="187" t="e">
        <f>SUM(#REF!)</f>
        <v>#REF!</v>
      </c>
      <c r="AE66" s="187" t="e">
        <f>SUM(#REF!)</f>
        <v>#REF!</v>
      </c>
      <c r="AF66" s="187" t="e">
        <f>SUM(#REF!)</f>
        <v>#REF!</v>
      </c>
      <c r="AG66" s="187" t="e">
        <f>SUM(#REF!)</f>
        <v>#REF!</v>
      </c>
      <c r="AH66" s="187" t="e">
        <f>SUM(#REF!)</f>
        <v>#REF!</v>
      </c>
      <c r="AI66" s="187" t="e">
        <f>SUM(#REF!)</f>
        <v>#REF!</v>
      </c>
      <c r="AJ66" s="187" t="e">
        <f>SUM(#REF!)</f>
        <v>#REF!</v>
      </c>
      <c r="AK66" s="187" t="e">
        <f>SUM(#REF!)</f>
        <v>#REF!</v>
      </c>
      <c r="AL66" s="187" t="e">
        <f>SUM(#REF!)</f>
        <v>#REF!</v>
      </c>
      <c r="AM66" s="187" t="e">
        <f>SUM(#REF!)</f>
        <v>#REF!</v>
      </c>
      <c r="AN66" s="187" t="e">
        <f>SUM(#REF!)</f>
        <v>#REF!</v>
      </c>
      <c r="AO66" s="187" t="e">
        <f>SUM(#REF!)</f>
        <v>#REF!</v>
      </c>
      <c r="AP66" s="187" t="e">
        <f>SUM(#REF!)</f>
        <v>#REF!</v>
      </c>
      <c r="AQ66" s="187" t="e">
        <f>SUM(#REF!)</f>
        <v>#REF!</v>
      </c>
      <c r="AR66" s="187" t="e">
        <f>SUM(#REF!)</f>
        <v>#REF!</v>
      </c>
      <c r="AS66" s="187" t="e">
        <f>SUM(#REF!)</f>
        <v>#REF!</v>
      </c>
      <c r="AT66" s="187" t="e">
        <f>SUM(#REF!)</f>
        <v>#REF!</v>
      </c>
      <c r="AU66" s="187" t="e">
        <f>SUM(#REF!)</f>
        <v>#REF!</v>
      </c>
      <c r="IV66" s="4"/>
    </row>
    <row r="67" spans="1:256" s="1" customFormat="1" hidden="1" x14ac:dyDescent="0.25">
      <c r="A67" s="105" t="s">
        <v>276</v>
      </c>
      <c r="B67" s="105"/>
      <c r="C67" s="105" t="s">
        <v>276</v>
      </c>
      <c r="D67" s="105"/>
      <c r="E67" s="7">
        <v>4</v>
      </c>
      <c r="F67" s="105" t="e">
        <f t="shared" si="0"/>
        <v>#REF!</v>
      </c>
      <c r="G67" s="187"/>
      <c r="H67" s="18"/>
      <c r="I67" s="187"/>
      <c r="J67" s="187"/>
      <c r="K67" s="187"/>
      <c r="L67" s="187">
        <f>SUM($G$64:G67)</f>
        <v>0</v>
      </c>
      <c r="M67" s="187">
        <f>SUM($G$64:G67)</f>
        <v>0</v>
      </c>
      <c r="N67" s="187">
        <f>SUM($G$64:G67)</f>
        <v>0</v>
      </c>
      <c r="O67" s="187">
        <f>SUM($G$64:G67)</f>
        <v>0</v>
      </c>
      <c r="P67" s="187">
        <f>SUM($G$64:G67)</f>
        <v>0</v>
      </c>
      <c r="R67" s="187" t="e">
        <f>#REF!</f>
        <v>#REF!</v>
      </c>
      <c r="S67" s="187" t="e">
        <f>SUM(#REF!)</f>
        <v>#REF!</v>
      </c>
      <c r="T67" s="187" t="e">
        <f>SUM(#REF!)</f>
        <v>#REF!</v>
      </c>
      <c r="U67" s="187" t="e">
        <f>SUM(#REF!)</f>
        <v>#REF!</v>
      </c>
      <c r="V67" s="187" t="e">
        <f>SUM(#REF!)</f>
        <v>#REF!</v>
      </c>
      <c r="W67" s="187" t="e">
        <f>SUM(#REF!)</f>
        <v>#REF!</v>
      </c>
      <c r="X67" s="187" t="e">
        <f>SUM(#REF!)</f>
        <v>#REF!</v>
      </c>
      <c r="Y67" s="187" t="e">
        <f>SUM(#REF!)</f>
        <v>#REF!</v>
      </c>
      <c r="Z67" s="187" t="e">
        <f>SUM(#REF!)</f>
        <v>#REF!</v>
      </c>
      <c r="AA67" s="187" t="e">
        <f>SUM(#REF!)</f>
        <v>#REF!</v>
      </c>
      <c r="AB67" s="187" t="e">
        <f>SUM(#REF!)</f>
        <v>#REF!</v>
      </c>
      <c r="AC67" s="187" t="e">
        <f>SUM(#REF!)</f>
        <v>#REF!</v>
      </c>
      <c r="AD67" s="187" t="e">
        <f>SUM(#REF!)</f>
        <v>#REF!</v>
      </c>
      <c r="AE67" s="187" t="e">
        <f>SUM(#REF!)</f>
        <v>#REF!</v>
      </c>
      <c r="AF67" s="187" t="e">
        <f>SUM(#REF!)</f>
        <v>#REF!</v>
      </c>
      <c r="AG67" s="187" t="e">
        <f>SUM(#REF!)</f>
        <v>#REF!</v>
      </c>
      <c r="AH67" s="187" t="e">
        <f>SUM(#REF!)</f>
        <v>#REF!</v>
      </c>
      <c r="AI67" s="187" t="e">
        <f>SUM(#REF!)</f>
        <v>#REF!</v>
      </c>
      <c r="AJ67" s="187" t="e">
        <f>SUM(#REF!)</f>
        <v>#REF!</v>
      </c>
      <c r="AK67" s="187" t="e">
        <f>SUM(#REF!)</f>
        <v>#REF!</v>
      </c>
      <c r="AL67" s="187" t="e">
        <f>SUM(#REF!)</f>
        <v>#REF!</v>
      </c>
      <c r="AM67" s="187" t="e">
        <f>SUM(#REF!)</f>
        <v>#REF!</v>
      </c>
      <c r="AN67" s="187" t="e">
        <f>SUM(#REF!)</f>
        <v>#REF!</v>
      </c>
      <c r="AO67" s="187" t="e">
        <f>SUM(#REF!)</f>
        <v>#REF!</v>
      </c>
      <c r="AP67" s="187" t="e">
        <f>SUM(#REF!)</f>
        <v>#REF!</v>
      </c>
      <c r="AQ67" s="187" t="e">
        <f>SUM(#REF!)</f>
        <v>#REF!</v>
      </c>
      <c r="AR67" s="187" t="e">
        <f>SUM(#REF!)</f>
        <v>#REF!</v>
      </c>
      <c r="AS67" s="187" t="e">
        <f>SUM(#REF!)</f>
        <v>#REF!</v>
      </c>
      <c r="AT67" s="187" t="e">
        <f>SUM(#REF!)</f>
        <v>#REF!</v>
      </c>
      <c r="AU67" s="187" t="e">
        <f>SUM(#REF!)</f>
        <v>#REF!</v>
      </c>
      <c r="IV67" s="4"/>
    </row>
    <row r="68" spans="1:256" s="1" customFormat="1" hidden="1" x14ac:dyDescent="0.25">
      <c r="A68" s="105" t="s">
        <v>276</v>
      </c>
      <c r="B68" s="105"/>
      <c r="C68" s="105" t="s">
        <v>276</v>
      </c>
      <c r="D68" s="105"/>
      <c r="E68" s="7">
        <v>5</v>
      </c>
      <c r="F68" s="105" t="e">
        <f t="shared" si="0"/>
        <v>#REF!</v>
      </c>
      <c r="G68" s="187"/>
      <c r="H68" s="18"/>
      <c r="I68" s="187"/>
      <c r="J68" s="187"/>
      <c r="K68" s="187"/>
      <c r="L68" s="187">
        <f>SUM($G$64:G68)</f>
        <v>0</v>
      </c>
      <c r="M68" s="187">
        <f>SUM($G$64:G68)</f>
        <v>0</v>
      </c>
      <c r="N68" s="187">
        <f>SUM($G$64:G68)</f>
        <v>0</v>
      </c>
      <c r="O68" s="187">
        <f>SUM($G$64:G68)</f>
        <v>0</v>
      </c>
      <c r="P68" s="187">
        <f>SUM($G$64:G68)</f>
        <v>0</v>
      </c>
      <c r="R68" s="187" t="e">
        <f>#REF!</f>
        <v>#REF!</v>
      </c>
      <c r="S68" s="187" t="e">
        <f>SUM(#REF!)</f>
        <v>#REF!</v>
      </c>
      <c r="T68" s="187" t="e">
        <f>SUM(#REF!)</f>
        <v>#REF!</v>
      </c>
      <c r="U68" s="187" t="e">
        <f>SUM(#REF!)</f>
        <v>#REF!</v>
      </c>
      <c r="V68" s="187" t="e">
        <f>SUM(#REF!)</f>
        <v>#REF!</v>
      </c>
      <c r="W68" s="187" t="e">
        <f>SUM(#REF!)</f>
        <v>#REF!</v>
      </c>
      <c r="X68" s="187" t="e">
        <f>SUM(#REF!)</f>
        <v>#REF!</v>
      </c>
      <c r="Y68" s="187" t="e">
        <f>SUM(#REF!)</f>
        <v>#REF!</v>
      </c>
      <c r="Z68" s="187" t="e">
        <f>SUM(#REF!)</f>
        <v>#REF!</v>
      </c>
      <c r="AA68" s="187" t="e">
        <f>SUM(#REF!)</f>
        <v>#REF!</v>
      </c>
      <c r="AB68" s="187" t="e">
        <f>SUM(#REF!)</f>
        <v>#REF!</v>
      </c>
      <c r="AC68" s="187" t="e">
        <f>SUM(#REF!)</f>
        <v>#REF!</v>
      </c>
      <c r="AD68" s="187" t="e">
        <f>SUM(#REF!)</f>
        <v>#REF!</v>
      </c>
      <c r="AE68" s="187" t="e">
        <f>SUM(#REF!)</f>
        <v>#REF!</v>
      </c>
      <c r="AF68" s="187" t="e">
        <f>SUM(#REF!)</f>
        <v>#REF!</v>
      </c>
      <c r="AG68" s="187" t="e">
        <f>SUM(#REF!)</f>
        <v>#REF!</v>
      </c>
      <c r="AH68" s="187" t="e">
        <f>SUM(#REF!)</f>
        <v>#REF!</v>
      </c>
      <c r="AI68" s="187" t="e">
        <f>SUM(#REF!)</f>
        <v>#REF!</v>
      </c>
      <c r="AJ68" s="187" t="e">
        <f>SUM(#REF!)</f>
        <v>#REF!</v>
      </c>
      <c r="AK68" s="187" t="e">
        <f>SUM(#REF!)</f>
        <v>#REF!</v>
      </c>
      <c r="AL68" s="187" t="e">
        <f>SUM(#REF!)</f>
        <v>#REF!</v>
      </c>
      <c r="AM68" s="187" t="e">
        <f>SUM(#REF!)</f>
        <v>#REF!</v>
      </c>
      <c r="AN68" s="187" t="e">
        <f>SUM(#REF!)</f>
        <v>#REF!</v>
      </c>
      <c r="AO68" s="187" t="e">
        <f>SUM(#REF!)</f>
        <v>#REF!</v>
      </c>
      <c r="AP68" s="187" t="e">
        <f>SUM(#REF!)</f>
        <v>#REF!</v>
      </c>
      <c r="AQ68" s="187" t="e">
        <f>SUM(#REF!)</f>
        <v>#REF!</v>
      </c>
      <c r="AR68" s="187" t="e">
        <f>SUM(#REF!)</f>
        <v>#REF!</v>
      </c>
      <c r="AS68" s="187" t="e">
        <f>SUM(#REF!)</f>
        <v>#REF!</v>
      </c>
      <c r="AT68" s="187" t="e">
        <f>SUM(#REF!)</f>
        <v>#REF!</v>
      </c>
      <c r="AU68" s="187" t="e">
        <f>SUM(#REF!)</f>
        <v>#REF!</v>
      </c>
      <c r="IV68" s="4"/>
    </row>
    <row r="69" spans="1:256" s="1" customFormat="1" hidden="1" x14ac:dyDescent="0.25">
      <c r="A69" s="105" t="s">
        <v>276</v>
      </c>
      <c r="B69" s="105"/>
      <c r="C69" s="105" t="s">
        <v>276</v>
      </c>
      <c r="D69" s="105"/>
      <c r="E69" s="7">
        <v>6</v>
      </c>
      <c r="F69" s="105" t="e">
        <f t="shared" si="0"/>
        <v>#REF!</v>
      </c>
      <c r="G69" s="187"/>
      <c r="H69" s="18"/>
      <c r="I69" s="187"/>
      <c r="J69" s="187"/>
      <c r="K69" s="187"/>
      <c r="L69" s="187">
        <f>SUM($G$64:G69)</f>
        <v>0</v>
      </c>
      <c r="M69" s="187">
        <f>SUM($G$64:G69)</f>
        <v>0</v>
      </c>
      <c r="N69" s="187">
        <f>SUM($G$64:G69)</f>
        <v>0</v>
      </c>
      <c r="O69" s="187">
        <f>SUM($G$64:G69)</f>
        <v>0</v>
      </c>
      <c r="P69" s="187">
        <f>SUM($G$64:G69)</f>
        <v>0</v>
      </c>
      <c r="R69" s="187" t="e">
        <f>#REF!</f>
        <v>#REF!</v>
      </c>
      <c r="S69" s="187" t="e">
        <f>SUM(#REF!)</f>
        <v>#REF!</v>
      </c>
      <c r="T69" s="187" t="e">
        <f>SUM(#REF!)</f>
        <v>#REF!</v>
      </c>
      <c r="U69" s="187" t="e">
        <f>SUM(#REF!)</f>
        <v>#REF!</v>
      </c>
      <c r="V69" s="187" t="e">
        <f>SUM(#REF!)</f>
        <v>#REF!</v>
      </c>
      <c r="W69" s="187" t="e">
        <f>SUM(#REF!)</f>
        <v>#REF!</v>
      </c>
      <c r="X69" s="187" t="e">
        <f>SUM(#REF!)</f>
        <v>#REF!</v>
      </c>
      <c r="Y69" s="187" t="e">
        <f>SUM(#REF!)</f>
        <v>#REF!</v>
      </c>
      <c r="Z69" s="187" t="e">
        <f>SUM(#REF!)</f>
        <v>#REF!</v>
      </c>
      <c r="AA69" s="187" t="e">
        <f>SUM(#REF!)</f>
        <v>#REF!</v>
      </c>
      <c r="AB69" s="187" t="e">
        <f>SUM(#REF!)</f>
        <v>#REF!</v>
      </c>
      <c r="AC69" s="187" t="e">
        <f>SUM(#REF!)</f>
        <v>#REF!</v>
      </c>
      <c r="AD69" s="187" t="e">
        <f>SUM(#REF!)</f>
        <v>#REF!</v>
      </c>
      <c r="AE69" s="187" t="e">
        <f>SUM(#REF!)</f>
        <v>#REF!</v>
      </c>
      <c r="AF69" s="187" t="e">
        <f>SUM(#REF!)</f>
        <v>#REF!</v>
      </c>
      <c r="AG69" s="187" t="e">
        <f>SUM(#REF!)</f>
        <v>#REF!</v>
      </c>
      <c r="AH69" s="187" t="e">
        <f>SUM(#REF!)</f>
        <v>#REF!</v>
      </c>
      <c r="AI69" s="187" t="e">
        <f>SUM(#REF!)</f>
        <v>#REF!</v>
      </c>
      <c r="AJ69" s="187" t="e">
        <f>SUM(#REF!)</f>
        <v>#REF!</v>
      </c>
      <c r="AK69" s="187" t="e">
        <f>SUM(#REF!)</f>
        <v>#REF!</v>
      </c>
      <c r="AL69" s="187" t="e">
        <f>SUM(#REF!)</f>
        <v>#REF!</v>
      </c>
      <c r="AM69" s="187" t="e">
        <f>SUM(#REF!)</f>
        <v>#REF!</v>
      </c>
      <c r="AN69" s="187" t="e">
        <f>SUM(#REF!)</f>
        <v>#REF!</v>
      </c>
      <c r="AO69" s="187" t="e">
        <f>SUM(#REF!)</f>
        <v>#REF!</v>
      </c>
      <c r="AP69" s="187" t="e">
        <f>SUM(#REF!)</f>
        <v>#REF!</v>
      </c>
      <c r="AQ69" s="187" t="e">
        <f>SUM(#REF!)</f>
        <v>#REF!</v>
      </c>
      <c r="AR69" s="187" t="e">
        <f>SUM(#REF!)</f>
        <v>#REF!</v>
      </c>
      <c r="AS69" s="187" t="e">
        <f>SUM(#REF!)</f>
        <v>#REF!</v>
      </c>
      <c r="AT69" s="187" t="e">
        <f>SUM(#REF!)</f>
        <v>#REF!</v>
      </c>
      <c r="AU69" s="187" t="e">
        <f>SUM(#REF!)</f>
        <v>#REF!</v>
      </c>
      <c r="IV69" s="4"/>
    </row>
    <row r="70" spans="1:256" s="1" customFormat="1" hidden="1" x14ac:dyDescent="0.25">
      <c r="A70" s="105" t="s">
        <v>276</v>
      </c>
      <c r="B70" s="105"/>
      <c r="C70" s="105" t="s">
        <v>276</v>
      </c>
      <c r="D70" s="105"/>
      <c r="E70" s="7">
        <v>7</v>
      </c>
      <c r="F70" s="105" t="e">
        <f t="shared" si="0"/>
        <v>#REF!</v>
      </c>
      <c r="G70" s="187"/>
      <c r="H70" s="18"/>
      <c r="I70" s="187"/>
      <c r="J70" s="187"/>
      <c r="K70" s="187"/>
      <c r="L70" s="187">
        <f>SUM($G$64:G70)</f>
        <v>0</v>
      </c>
      <c r="M70" s="187">
        <f>SUM($G$64:G70)</f>
        <v>0</v>
      </c>
      <c r="N70" s="187">
        <f>SUM($G$64:G70)</f>
        <v>0</v>
      </c>
      <c r="O70" s="187">
        <f>SUM($G$64:G70)</f>
        <v>0</v>
      </c>
      <c r="P70" s="187">
        <f>SUM($G$64:G70)</f>
        <v>0</v>
      </c>
      <c r="R70" s="187" t="e">
        <f>#REF!</f>
        <v>#REF!</v>
      </c>
      <c r="S70" s="187" t="e">
        <f>SUM(#REF!)</f>
        <v>#REF!</v>
      </c>
      <c r="T70" s="187" t="e">
        <f>SUM(#REF!)</f>
        <v>#REF!</v>
      </c>
      <c r="U70" s="187" t="e">
        <f>SUM(#REF!)</f>
        <v>#REF!</v>
      </c>
      <c r="V70" s="187" t="e">
        <f>SUM(#REF!)</f>
        <v>#REF!</v>
      </c>
      <c r="W70" s="187" t="e">
        <f>SUM(#REF!)</f>
        <v>#REF!</v>
      </c>
      <c r="X70" s="187" t="e">
        <f>SUM(#REF!)</f>
        <v>#REF!</v>
      </c>
      <c r="Y70" s="187" t="e">
        <f>SUM(#REF!)</f>
        <v>#REF!</v>
      </c>
      <c r="Z70" s="187" t="e">
        <f>SUM(#REF!)</f>
        <v>#REF!</v>
      </c>
      <c r="AA70" s="187" t="e">
        <f>SUM(#REF!)</f>
        <v>#REF!</v>
      </c>
      <c r="AB70" s="187" t="e">
        <f>SUM(#REF!)</f>
        <v>#REF!</v>
      </c>
      <c r="AC70" s="187" t="e">
        <f>SUM(#REF!)</f>
        <v>#REF!</v>
      </c>
      <c r="AD70" s="187" t="e">
        <f>SUM(#REF!)</f>
        <v>#REF!</v>
      </c>
      <c r="AE70" s="187" t="e">
        <f>SUM(#REF!)</f>
        <v>#REF!</v>
      </c>
      <c r="AF70" s="187" t="e">
        <f>SUM(#REF!)</f>
        <v>#REF!</v>
      </c>
      <c r="AG70" s="187" t="e">
        <f>SUM(#REF!)</f>
        <v>#REF!</v>
      </c>
      <c r="AH70" s="187" t="e">
        <f>SUM(#REF!)</f>
        <v>#REF!</v>
      </c>
      <c r="AI70" s="187" t="e">
        <f>SUM(#REF!)</f>
        <v>#REF!</v>
      </c>
      <c r="AJ70" s="187" t="e">
        <f>SUM(#REF!)</f>
        <v>#REF!</v>
      </c>
      <c r="AK70" s="187" t="e">
        <f>SUM(#REF!)</f>
        <v>#REF!</v>
      </c>
      <c r="AL70" s="187" t="e">
        <f>SUM(#REF!)</f>
        <v>#REF!</v>
      </c>
      <c r="AM70" s="187" t="e">
        <f>SUM(#REF!)</f>
        <v>#REF!</v>
      </c>
      <c r="AN70" s="187" t="e">
        <f>SUM(#REF!)</f>
        <v>#REF!</v>
      </c>
      <c r="AO70" s="187" t="e">
        <f>SUM(#REF!)</f>
        <v>#REF!</v>
      </c>
      <c r="AP70" s="187" t="e">
        <f>SUM(#REF!)</f>
        <v>#REF!</v>
      </c>
      <c r="AQ70" s="187" t="e">
        <f>SUM(#REF!)</f>
        <v>#REF!</v>
      </c>
      <c r="AR70" s="187" t="e">
        <f>SUM(#REF!)</f>
        <v>#REF!</v>
      </c>
      <c r="AS70" s="187" t="e">
        <f>SUM(#REF!)</f>
        <v>#REF!</v>
      </c>
      <c r="AT70" s="187" t="e">
        <f>SUM(#REF!)</f>
        <v>#REF!</v>
      </c>
      <c r="AU70" s="187" t="e">
        <f>SUM(#REF!)</f>
        <v>#REF!</v>
      </c>
      <c r="IV70" s="4"/>
    </row>
    <row r="71" spans="1:256" s="1" customFormat="1" hidden="1" x14ac:dyDescent="0.25">
      <c r="A71" s="105" t="s">
        <v>276</v>
      </c>
      <c r="B71" s="105"/>
      <c r="C71" s="105" t="s">
        <v>276</v>
      </c>
      <c r="D71" s="105"/>
      <c r="E71" s="7">
        <v>8</v>
      </c>
      <c r="F71" s="105" t="e">
        <f t="shared" si="0"/>
        <v>#REF!</v>
      </c>
      <c r="G71" s="187"/>
      <c r="H71" s="18"/>
      <c r="I71" s="187"/>
      <c r="J71" s="187"/>
      <c r="K71" s="187"/>
      <c r="L71" s="187">
        <f>SUM($G$64:G71)</f>
        <v>0</v>
      </c>
      <c r="M71" s="187">
        <f>SUM($G$64:G71)</f>
        <v>0</v>
      </c>
      <c r="N71" s="187">
        <f>SUM($G$64:G71)</f>
        <v>0</v>
      </c>
      <c r="O71" s="187">
        <f>SUM($G$64:G71)</f>
        <v>0</v>
      </c>
      <c r="P71" s="187">
        <f>SUM($G$64:G71)</f>
        <v>0</v>
      </c>
      <c r="R71" s="187" t="e">
        <f>#REF!</f>
        <v>#REF!</v>
      </c>
      <c r="S71" s="187" t="e">
        <f>SUM(#REF!)</f>
        <v>#REF!</v>
      </c>
      <c r="T71" s="187" t="e">
        <f>SUM(#REF!)</f>
        <v>#REF!</v>
      </c>
      <c r="U71" s="187" t="e">
        <f>SUM(#REF!)</f>
        <v>#REF!</v>
      </c>
      <c r="V71" s="187" t="e">
        <f>SUM(#REF!)</f>
        <v>#REF!</v>
      </c>
      <c r="W71" s="187" t="e">
        <f>SUM(#REF!)</f>
        <v>#REF!</v>
      </c>
      <c r="X71" s="187" t="e">
        <f>SUM(#REF!)</f>
        <v>#REF!</v>
      </c>
      <c r="Y71" s="187" t="e">
        <f>SUM(#REF!)</f>
        <v>#REF!</v>
      </c>
      <c r="Z71" s="187" t="e">
        <f>SUM(#REF!)</f>
        <v>#REF!</v>
      </c>
      <c r="AA71" s="187" t="e">
        <f>SUM(#REF!)</f>
        <v>#REF!</v>
      </c>
      <c r="AB71" s="187" t="e">
        <f>SUM(#REF!)</f>
        <v>#REF!</v>
      </c>
      <c r="AC71" s="187" t="e">
        <f>SUM(#REF!)</f>
        <v>#REF!</v>
      </c>
      <c r="AD71" s="187" t="e">
        <f>SUM(#REF!)</f>
        <v>#REF!</v>
      </c>
      <c r="AE71" s="187" t="e">
        <f>SUM(#REF!)</f>
        <v>#REF!</v>
      </c>
      <c r="AF71" s="187" t="e">
        <f>SUM(#REF!)</f>
        <v>#REF!</v>
      </c>
      <c r="AG71" s="187" t="e">
        <f>SUM(#REF!)</f>
        <v>#REF!</v>
      </c>
      <c r="AH71" s="187" t="e">
        <f>SUM(#REF!)</f>
        <v>#REF!</v>
      </c>
      <c r="AI71" s="187" t="e">
        <f>SUM(#REF!)</f>
        <v>#REF!</v>
      </c>
      <c r="AJ71" s="187" t="e">
        <f>SUM(#REF!)</f>
        <v>#REF!</v>
      </c>
      <c r="AK71" s="187" t="e">
        <f>SUM(#REF!)</f>
        <v>#REF!</v>
      </c>
      <c r="AL71" s="187" t="e">
        <f>SUM(#REF!)</f>
        <v>#REF!</v>
      </c>
      <c r="AM71" s="187" t="e">
        <f>SUM(#REF!)</f>
        <v>#REF!</v>
      </c>
      <c r="AN71" s="187" t="e">
        <f>SUM(#REF!)</f>
        <v>#REF!</v>
      </c>
      <c r="AO71" s="187" t="e">
        <f>SUM(#REF!)</f>
        <v>#REF!</v>
      </c>
      <c r="AP71" s="187" t="e">
        <f>SUM(#REF!)</f>
        <v>#REF!</v>
      </c>
      <c r="AQ71" s="187" t="e">
        <f>SUM(#REF!)</f>
        <v>#REF!</v>
      </c>
      <c r="AR71" s="187" t="e">
        <f>SUM(#REF!)</f>
        <v>#REF!</v>
      </c>
      <c r="AS71" s="187" t="e">
        <f>SUM(#REF!)</f>
        <v>#REF!</v>
      </c>
      <c r="AT71" s="187" t="e">
        <f>SUM(#REF!)</f>
        <v>#REF!</v>
      </c>
      <c r="AU71" s="187" t="e">
        <f>SUM(#REF!)</f>
        <v>#REF!</v>
      </c>
      <c r="IV71" s="4"/>
    </row>
    <row r="72" spans="1:256" s="1" customFormat="1" hidden="1" x14ac:dyDescent="0.25">
      <c r="A72" s="105" t="s">
        <v>276</v>
      </c>
      <c r="B72" s="105"/>
      <c r="C72" s="105" t="s">
        <v>276</v>
      </c>
      <c r="D72" s="105"/>
      <c r="E72" s="7">
        <v>9</v>
      </c>
      <c r="F72" s="105" t="e">
        <f t="shared" si="0"/>
        <v>#REF!</v>
      </c>
      <c r="G72" s="187"/>
      <c r="H72" s="18"/>
      <c r="I72" s="187"/>
      <c r="J72" s="187"/>
      <c r="K72" s="187"/>
      <c r="L72" s="187">
        <f>SUM($G$64:G72)</f>
        <v>0</v>
      </c>
      <c r="M72" s="187">
        <f>SUM($G$64:G72)</f>
        <v>0</v>
      </c>
      <c r="N72" s="187">
        <f>SUM($G$64:G72)</f>
        <v>0</v>
      </c>
      <c r="O72" s="187">
        <f>SUM($G$64:G72)</f>
        <v>0</v>
      </c>
      <c r="P72" s="187">
        <f>SUM($G$64:G72)</f>
        <v>0</v>
      </c>
      <c r="R72" s="187" t="e">
        <f>#REF!</f>
        <v>#REF!</v>
      </c>
      <c r="S72" s="187" t="e">
        <f>SUM(#REF!)</f>
        <v>#REF!</v>
      </c>
      <c r="T72" s="187" t="e">
        <f>SUM(#REF!)</f>
        <v>#REF!</v>
      </c>
      <c r="U72" s="187" t="e">
        <f>SUM(#REF!)</f>
        <v>#REF!</v>
      </c>
      <c r="V72" s="187" t="e">
        <f>SUM(#REF!)</f>
        <v>#REF!</v>
      </c>
      <c r="W72" s="187" t="e">
        <f>SUM(#REF!)</f>
        <v>#REF!</v>
      </c>
      <c r="X72" s="187" t="e">
        <f>SUM(#REF!)</f>
        <v>#REF!</v>
      </c>
      <c r="Y72" s="187" t="e">
        <f>SUM(#REF!)</f>
        <v>#REF!</v>
      </c>
      <c r="Z72" s="187" t="e">
        <f>SUM(#REF!)</f>
        <v>#REF!</v>
      </c>
      <c r="AA72" s="187" t="e">
        <f>SUM(#REF!)</f>
        <v>#REF!</v>
      </c>
      <c r="AB72" s="187" t="e">
        <f>SUM(#REF!)</f>
        <v>#REF!</v>
      </c>
      <c r="AC72" s="187" t="e">
        <f>SUM(#REF!)</f>
        <v>#REF!</v>
      </c>
      <c r="AD72" s="187" t="e">
        <f>SUM(#REF!)</f>
        <v>#REF!</v>
      </c>
      <c r="AE72" s="187" t="e">
        <f>SUM(#REF!)</f>
        <v>#REF!</v>
      </c>
      <c r="AF72" s="187" t="e">
        <f>SUM(#REF!)</f>
        <v>#REF!</v>
      </c>
      <c r="AG72" s="187" t="e">
        <f>SUM(#REF!)</f>
        <v>#REF!</v>
      </c>
      <c r="AH72" s="187" t="e">
        <f>SUM(#REF!)</f>
        <v>#REF!</v>
      </c>
      <c r="AI72" s="187" t="e">
        <f>SUM(#REF!)</f>
        <v>#REF!</v>
      </c>
      <c r="AJ72" s="187" t="e">
        <f>SUM(#REF!)</f>
        <v>#REF!</v>
      </c>
      <c r="AK72" s="187" t="e">
        <f>SUM(#REF!)</f>
        <v>#REF!</v>
      </c>
      <c r="AL72" s="187" t="e">
        <f>SUM(#REF!)</f>
        <v>#REF!</v>
      </c>
      <c r="AM72" s="187" t="e">
        <f>SUM(#REF!)</f>
        <v>#REF!</v>
      </c>
      <c r="AN72" s="187" t="e">
        <f>SUM(#REF!)</f>
        <v>#REF!</v>
      </c>
      <c r="AO72" s="187" t="e">
        <f>SUM(#REF!)</f>
        <v>#REF!</v>
      </c>
      <c r="AP72" s="187" t="e">
        <f>SUM(#REF!)</f>
        <v>#REF!</v>
      </c>
      <c r="AQ72" s="187" t="e">
        <f>SUM(#REF!)</f>
        <v>#REF!</v>
      </c>
      <c r="AR72" s="187" t="e">
        <f>SUM(#REF!)</f>
        <v>#REF!</v>
      </c>
      <c r="AS72" s="187" t="e">
        <f>SUM(#REF!)</f>
        <v>#REF!</v>
      </c>
      <c r="AT72" s="187" t="e">
        <f>SUM(#REF!)</f>
        <v>#REF!</v>
      </c>
      <c r="AU72" s="187" t="e">
        <f>SUM(#REF!)</f>
        <v>#REF!</v>
      </c>
      <c r="IV72" s="4"/>
    </row>
    <row r="73" spans="1:256" s="1" customFormat="1" hidden="1" x14ac:dyDescent="0.25">
      <c r="A73" s="105" t="s">
        <v>276</v>
      </c>
      <c r="B73" s="105"/>
      <c r="C73" s="105" t="s">
        <v>276</v>
      </c>
      <c r="D73" s="105"/>
      <c r="E73" s="7">
        <v>10</v>
      </c>
      <c r="F73" s="105" t="e">
        <f t="shared" si="0"/>
        <v>#REF!</v>
      </c>
      <c r="G73" s="187"/>
      <c r="H73" s="18"/>
      <c r="I73" s="187"/>
      <c r="J73" s="187"/>
      <c r="K73" s="187"/>
      <c r="L73" s="187">
        <f>SUM($G$64:G73)</f>
        <v>0</v>
      </c>
      <c r="M73" s="187">
        <f>SUM($G$64:G73)</f>
        <v>0</v>
      </c>
      <c r="N73" s="187">
        <f>SUM($G$64:G73)</f>
        <v>0</v>
      </c>
      <c r="O73" s="187">
        <f>SUM($G$64:G73)</f>
        <v>0</v>
      </c>
      <c r="P73" s="187">
        <f>SUM($G$64:G73)</f>
        <v>0</v>
      </c>
      <c r="R73" s="187" t="e">
        <f>#REF!</f>
        <v>#REF!</v>
      </c>
      <c r="S73" s="187" t="e">
        <f>SUM(#REF!)</f>
        <v>#REF!</v>
      </c>
      <c r="T73" s="187" t="e">
        <f>SUM(#REF!)</f>
        <v>#REF!</v>
      </c>
      <c r="U73" s="187" t="e">
        <f>SUM(#REF!)</f>
        <v>#REF!</v>
      </c>
      <c r="V73" s="187" t="e">
        <f>SUM(#REF!)</f>
        <v>#REF!</v>
      </c>
      <c r="W73" s="187" t="e">
        <f>SUM(#REF!)</f>
        <v>#REF!</v>
      </c>
      <c r="X73" s="187" t="e">
        <f>SUM(#REF!)</f>
        <v>#REF!</v>
      </c>
      <c r="Y73" s="187" t="e">
        <f>SUM(#REF!)</f>
        <v>#REF!</v>
      </c>
      <c r="Z73" s="187" t="e">
        <f>SUM(#REF!)</f>
        <v>#REF!</v>
      </c>
      <c r="AA73" s="187" t="e">
        <f>SUM(#REF!)</f>
        <v>#REF!</v>
      </c>
      <c r="AB73" s="187" t="e">
        <f>SUM(#REF!)</f>
        <v>#REF!</v>
      </c>
      <c r="AC73" s="187" t="e">
        <f>SUM(#REF!)</f>
        <v>#REF!</v>
      </c>
      <c r="AD73" s="187" t="e">
        <f>SUM(#REF!)</f>
        <v>#REF!</v>
      </c>
      <c r="AE73" s="187" t="e">
        <f>SUM(#REF!)</f>
        <v>#REF!</v>
      </c>
      <c r="AF73" s="187" t="e">
        <f>SUM(#REF!)</f>
        <v>#REF!</v>
      </c>
      <c r="AG73" s="187" t="e">
        <f>SUM(#REF!)</f>
        <v>#REF!</v>
      </c>
      <c r="AH73" s="187" t="e">
        <f>SUM(#REF!)</f>
        <v>#REF!</v>
      </c>
      <c r="AI73" s="187" t="e">
        <f>SUM(#REF!)</f>
        <v>#REF!</v>
      </c>
      <c r="AJ73" s="187" t="e">
        <f>SUM(#REF!)</f>
        <v>#REF!</v>
      </c>
      <c r="AK73" s="187" t="e">
        <f>SUM(#REF!)</f>
        <v>#REF!</v>
      </c>
      <c r="AL73" s="187" t="e">
        <f>SUM(#REF!)</f>
        <v>#REF!</v>
      </c>
      <c r="AM73" s="187" t="e">
        <f>SUM(#REF!)</f>
        <v>#REF!</v>
      </c>
      <c r="AN73" s="187" t="e">
        <f>SUM(#REF!)</f>
        <v>#REF!</v>
      </c>
      <c r="AO73" s="187" t="e">
        <f>SUM(#REF!)</f>
        <v>#REF!</v>
      </c>
      <c r="AP73" s="187" t="e">
        <f>SUM(#REF!)</f>
        <v>#REF!</v>
      </c>
      <c r="AQ73" s="187" t="e">
        <f>SUM(#REF!)</f>
        <v>#REF!</v>
      </c>
      <c r="AR73" s="187" t="e">
        <f>SUM(#REF!)</f>
        <v>#REF!</v>
      </c>
      <c r="AS73" s="187" t="e">
        <f>SUM(#REF!)</f>
        <v>#REF!</v>
      </c>
      <c r="AT73" s="187" t="e">
        <f>SUM(#REF!)</f>
        <v>#REF!</v>
      </c>
      <c r="AU73" s="187" t="e">
        <f>SUM(#REF!)</f>
        <v>#REF!</v>
      </c>
      <c r="IV73" s="4"/>
    </row>
    <row r="74" spans="1:256" s="1" customFormat="1" hidden="1" x14ac:dyDescent="0.25">
      <c r="A74" s="105" t="s">
        <v>276</v>
      </c>
      <c r="B74" s="105"/>
      <c r="C74" s="105" t="s">
        <v>276</v>
      </c>
      <c r="D74" s="105"/>
      <c r="E74" s="7">
        <v>11</v>
      </c>
      <c r="F74" s="105" t="e">
        <f t="shared" si="0"/>
        <v>#REF!</v>
      </c>
      <c r="G74" s="187"/>
      <c r="H74" s="18"/>
      <c r="I74" s="187"/>
      <c r="J74" s="187"/>
      <c r="K74" s="187"/>
      <c r="L74" s="187">
        <f>SUM($G$64:G74)</f>
        <v>0</v>
      </c>
      <c r="M74" s="187">
        <f>SUM($G$64:G74)</f>
        <v>0</v>
      </c>
      <c r="N74" s="187">
        <f>SUM($G$64:G74)</f>
        <v>0</v>
      </c>
      <c r="O74" s="187">
        <f>SUM($G$64:G74)</f>
        <v>0</v>
      </c>
      <c r="P74" s="187">
        <f>SUM($G$64:G74)</f>
        <v>0</v>
      </c>
      <c r="R74" s="187" t="e">
        <f>#REF!</f>
        <v>#REF!</v>
      </c>
      <c r="S74" s="187" t="e">
        <f>SUM(#REF!)</f>
        <v>#REF!</v>
      </c>
      <c r="T74" s="187" t="e">
        <f>SUM(#REF!)</f>
        <v>#REF!</v>
      </c>
      <c r="U74" s="187" t="e">
        <f>SUM(#REF!)</f>
        <v>#REF!</v>
      </c>
      <c r="V74" s="187" t="e">
        <f>SUM(#REF!)</f>
        <v>#REF!</v>
      </c>
      <c r="W74" s="187" t="e">
        <f>SUM(#REF!)</f>
        <v>#REF!</v>
      </c>
      <c r="X74" s="187" t="e">
        <f>SUM(#REF!)</f>
        <v>#REF!</v>
      </c>
      <c r="Y74" s="187" t="e">
        <f>SUM(#REF!)</f>
        <v>#REF!</v>
      </c>
      <c r="Z74" s="187" t="e">
        <f>SUM(#REF!)</f>
        <v>#REF!</v>
      </c>
      <c r="AA74" s="187" t="e">
        <f>SUM(#REF!)</f>
        <v>#REF!</v>
      </c>
      <c r="AB74" s="187" t="e">
        <f>SUM(#REF!)</f>
        <v>#REF!</v>
      </c>
      <c r="AC74" s="187" t="e">
        <f>SUM(#REF!)</f>
        <v>#REF!</v>
      </c>
      <c r="AD74" s="187" t="e">
        <f>SUM(#REF!)</f>
        <v>#REF!</v>
      </c>
      <c r="AE74" s="187" t="e">
        <f>SUM(#REF!)</f>
        <v>#REF!</v>
      </c>
      <c r="AF74" s="187" t="e">
        <f>SUM(#REF!)</f>
        <v>#REF!</v>
      </c>
      <c r="AG74" s="187" t="e">
        <f>SUM(#REF!)</f>
        <v>#REF!</v>
      </c>
      <c r="AH74" s="187" t="e">
        <f>SUM(#REF!)</f>
        <v>#REF!</v>
      </c>
      <c r="AI74" s="187" t="e">
        <f>SUM(#REF!)</f>
        <v>#REF!</v>
      </c>
      <c r="AJ74" s="187" t="e">
        <f>SUM(#REF!)</f>
        <v>#REF!</v>
      </c>
      <c r="AK74" s="187" t="e">
        <f>SUM(#REF!)</f>
        <v>#REF!</v>
      </c>
      <c r="AL74" s="187" t="e">
        <f>SUM(#REF!)</f>
        <v>#REF!</v>
      </c>
      <c r="AM74" s="187" t="e">
        <f>SUM(#REF!)</f>
        <v>#REF!</v>
      </c>
      <c r="AN74" s="187" t="e">
        <f>SUM(#REF!)</f>
        <v>#REF!</v>
      </c>
      <c r="AO74" s="187" t="e">
        <f>SUM(#REF!)</f>
        <v>#REF!</v>
      </c>
      <c r="AP74" s="187" t="e">
        <f>SUM(#REF!)</f>
        <v>#REF!</v>
      </c>
      <c r="AQ74" s="187" t="e">
        <f>SUM(#REF!)</f>
        <v>#REF!</v>
      </c>
      <c r="AR74" s="187" t="e">
        <f>SUM(#REF!)</f>
        <v>#REF!</v>
      </c>
      <c r="AS74" s="187" t="e">
        <f>SUM(#REF!)</f>
        <v>#REF!</v>
      </c>
      <c r="AT74" s="187" t="e">
        <f>SUM(#REF!)</f>
        <v>#REF!</v>
      </c>
      <c r="AU74" s="187" t="e">
        <f>SUM(#REF!)</f>
        <v>#REF!</v>
      </c>
      <c r="IV74" s="4"/>
    </row>
    <row r="75" spans="1:256" s="1" customFormat="1" hidden="1" x14ac:dyDescent="0.25">
      <c r="A75" s="105" t="s">
        <v>276</v>
      </c>
      <c r="B75" s="105"/>
      <c r="C75" s="105" t="s">
        <v>276</v>
      </c>
      <c r="D75" s="105"/>
      <c r="E75" s="7">
        <v>12</v>
      </c>
      <c r="F75" s="105" t="e">
        <f t="shared" si="0"/>
        <v>#REF!</v>
      </c>
      <c r="G75" s="187"/>
      <c r="H75" s="18"/>
      <c r="I75" s="187"/>
      <c r="J75" s="187"/>
      <c r="K75" s="187"/>
      <c r="L75" s="187">
        <f>SUM($G$64:G75)</f>
        <v>0</v>
      </c>
      <c r="M75" s="187">
        <f>SUM($G$64:G75)</f>
        <v>0</v>
      </c>
      <c r="N75" s="187">
        <f>SUM($G$64:G75)</f>
        <v>0</v>
      </c>
      <c r="O75" s="187">
        <f>SUM($G$64:G75)</f>
        <v>0</v>
      </c>
      <c r="P75" s="187">
        <f>SUM($G$64:G75)</f>
        <v>0</v>
      </c>
      <c r="R75" s="187" t="e">
        <f>#REF!</f>
        <v>#REF!</v>
      </c>
      <c r="S75" s="187" t="e">
        <f>SUM(#REF!)</f>
        <v>#REF!</v>
      </c>
      <c r="T75" s="187" t="e">
        <f>SUM(#REF!)</f>
        <v>#REF!</v>
      </c>
      <c r="U75" s="187" t="e">
        <f>SUM(#REF!)</f>
        <v>#REF!</v>
      </c>
      <c r="V75" s="187" t="e">
        <f>SUM(#REF!)</f>
        <v>#REF!</v>
      </c>
      <c r="W75" s="187" t="e">
        <f>SUM(#REF!)</f>
        <v>#REF!</v>
      </c>
      <c r="X75" s="187" t="e">
        <f>SUM(#REF!)</f>
        <v>#REF!</v>
      </c>
      <c r="Y75" s="187" t="e">
        <f>SUM(#REF!)</f>
        <v>#REF!</v>
      </c>
      <c r="Z75" s="187" t="e">
        <f>SUM(#REF!)</f>
        <v>#REF!</v>
      </c>
      <c r="AA75" s="187" t="e">
        <f>SUM(#REF!)</f>
        <v>#REF!</v>
      </c>
      <c r="AB75" s="187" t="e">
        <f>SUM(#REF!)</f>
        <v>#REF!</v>
      </c>
      <c r="AC75" s="187" t="e">
        <f>SUM(#REF!)</f>
        <v>#REF!</v>
      </c>
      <c r="AD75" s="187" t="e">
        <f>SUM(#REF!)</f>
        <v>#REF!</v>
      </c>
      <c r="AE75" s="187" t="e">
        <f>SUM(#REF!)</f>
        <v>#REF!</v>
      </c>
      <c r="AF75" s="187" t="e">
        <f>SUM(#REF!)</f>
        <v>#REF!</v>
      </c>
      <c r="AG75" s="187" t="e">
        <f>SUM(#REF!)</f>
        <v>#REF!</v>
      </c>
      <c r="AH75" s="187" t="e">
        <f>SUM(#REF!)</f>
        <v>#REF!</v>
      </c>
      <c r="AI75" s="187" t="e">
        <f>SUM(#REF!)</f>
        <v>#REF!</v>
      </c>
      <c r="AJ75" s="187" t="e">
        <f>SUM(#REF!)</f>
        <v>#REF!</v>
      </c>
      <c r="AK75" s="187" t="e">
        <f>SUM(#REF!)</f>
        <v>#REF!</v>
      </c>
      <c r="AL75" s="187" t="e">
        <f>SUM(#REF!)</f>
        <v>#REF!</v>
      </c>
      <c r="AM75" s="187" t="e">
        <f>SUM(#REF!)</f>
        <v>#REF!</v>
      </c>
      <c r="AN75" s="187" t="e">
        <f>SUM(#REF!)</f>
        <v>#REF!</v>
      </c>
      <c r="AO75" s="187" t="e">
        <f>SUM(#REF!)</f>
        <v>#REF!</v>
      </c>
      <c r="AP75" s="187" t="e">
        <f>SUM(#REF!)</f>
        <v>#REF!</v>
      </c>
      <c r="AQ75" s="187" t="e">
        <f>SUM(#REF!)</f>
        <v>#REF!</v>
      </c>
      <c r="AR75" s="187" t="e">
        <f>SUM(#REF!)</f>
        <v>#REF!</v>
      </c>
      <c r="AS75" s="187" t="e">
        <f>SUM(#REF!)</f>
        <v>#REF!</v>
      </c>
      <c r="AT75" s="187" t="e">
        <f>SUM(#REF!)</f>
        <v>#REF!</v>
      </c>
      <c r="AU75" s="187" t="e">
        <f>SUM(#REF!)</f>
        <v>#REF!</v>
      </c>
      <c r="IV75" s="4"/>
    </row>
    <row r="76" spans="1:256" s="1" customFormat="1" hidden="1" x14ac:dyDescent="0.25">
      <c r="A76" s="105" t="s">
        <v>276</v>
      </c>
      <c r="B76" s="105"/>
      <c r="C76" s="105" t="s">
        <v>276</v>
      </c>
      <c r="D76" s="105"/>
      <c r="E76" s="7">
        <v>13</v>
      </c>
      <c r="F76" s="105" t="e">
        <f t="shared" si="0"/>
        <v>#REF!</v>
      </c>
      <c r="G76" s="187"/>
      <c r="H76" s="18"/>
      <c r="I76" s="187"/>
      <c r="J76" s="187"/>
      <c r="K76" s="187"/>
      <c r="L76" s="187">
        <f>SUM($G$64:G76)</f>
        <v>0</v>
      </c>
      <c r="M76" s="187">
        <f>SUM($G$64:G76)</f>
        <v>0</v>
      </c>
      <c r="N76" s="187">
        <f>SUM($G$64:G76)</f>
        <v>0</v>
      </c>
      <c r="O76" s="187">
        <f>SUM($G$64:G76)</f>
        <v>0</v>
      </c>
      <c r="P76" s="187">
        <f>SUM($G$64:G76)</f>
        <v>0</v>
      </c>
      <c r="R76" s="187" t="e">
        <f>#REF!</f>
        <v>#REF!</v>
      </c>
      <c r="S76" s="187" t="e">
        <f>SUM(#REF!)</f>
        <v>#REF!</v>
      </c>
      <c r="T76" s="187" t="e">
        <f>SUM(#REF!)</f>
        <v>#REF!</v>
      </c>
      <c r="U76" s="187" t="e">
        <f>SUM(#REF!)</f>
        <v>#REF!</v>
      </c>
      <c r="V76" s="187" t="e">
        <f>SUM(#REF!)</f>
        <v>#REF!</v>
      </c>
      <c r="W76" s="187" t="e">
        <f>SUM(#REF!)</f>
        <v>#REF!</v>
      </c>
      <c r="X76" s="187" t="e">
        <f>SUM(#REF!)</f>
        <v>#REF!</v>
      </c>
      <c r="Y76" s="187" t="e">
        <f>SUM(#REF!)</f>
        <v>#REF!</v>
      </c>
      <c r="Z76" s="187" t="e">
        <f>SUM(#REF!)</f>
        <v>#REF!</v>
      </c>
      <c r="AA76" s="187" t="e">
        <f>SUM(#REF!)</f>
        <v>#REF!</v>
      </c>
      <c r="AB76" s="187" t="e">
        <f>SUM(#REF!)</f>
        <v>#REF!</v>
      </c>
      <c r="AC76" s="187" t="e">
        <f>SUM(#REF!)</f>
        <v>#REF!</v>
      </c>
      <c r="AD76" s="187" t="e">
        <f>SUM(#REF!)</f>
        <v>#REF!</v>
      </c>
      <c r="AE76" s="187" t="e">
        <f>SUM(#REF!)</f>
        <v>#REF!</v>
      </c>
      <c r="AF76" s="187" t="e">
        <f>SUM(#REF!)</f>
        <v>#REF!</v>
      </c>
      <c r="AG76" s="187" t="e">
        <f>SUM(#REF!)</f>
        <v>#REF!</v>
      </c>
      <c r="AH76" s="187" t="e">
        <f>SUM(#REF!)</f>
        <v>#REF!</v>
      </c>
      <c r="AI76" s="187" t="e">
        <f>SUM(#REF!)</f>
        <v>#REF!</v>
      </c>
      <c r="AJ76" s="187" t="e">
        <f>SUM(#REF!)</f>
        <v>#REF!</v>
      </c>
      <c r="AK76" s="187" t="e">
        <f>SUM(#REF!)</f>
        <v>#REF!</v>
      </c>
      <c r="AL76" s="187" t="e">
        <f>SUM(#REF!)</f>
        <v>#REF!</v>
      </c>
      <c r="AM76" s="187" t="e">
        <f>SUM(#REF!)</f>
        <v>#REF!</v>
      </c>
      <c r="AN76" s="187" t="e">
        <f>SUM(#REF!)</f>
        <v>#REF!</v>
      </c>
      <c r="AO76" s="187" t="e">
        <f>SUM(#REF!)</f>
        <v>#REF!</v>
      </c>
      <c r="AP76" s="187" t="e">
        <f>SUM(#REF!)</f>
        <v>#REF!</v>
      </c>
      <c r="AQ76" s="187" t="e">
        <f>SUM(#REF!)</f>
        <v>#REF!</v>
      </c>
      <c r="AR76" s="187" t="e">
        <f>SUM(#REF!)</f>
        <v>#REF!</v>
      </c>
      <c r="AS76" s="187" t="e">
        <f>SUM(#REF!)</f>
        <v>#REF!</v>
      </c>
      <c r="AT76" s="187" t="e">
        <f>SUM(#REF!)</f>
        <v>#REF!</v>
      </c>
      <c r="AU76" s="187" t="e">
        <f>SUM(#REF!)</f>
        <v>#REF!</v>
      </c>
      <c r="IV76" s="4"/>
    </row>
    <row r="77" spans="1:256" s="1" customFormat="1" hidden="1" x14ac:dyDescent="0.25">
      <c r="A77" s="105" t="s">
        <v>276</v>
      </c>
      <c r="B77" s="105"/>
      <c r="C77" s="105" t="s">
        <v>276</v>
      </c>
      <c r="D77" s="105"/>
      <c r="E77" s="7">
        <v>14</v>
      </c>
      <c r="F77" s="105" t="e">
        <f t="shared" si="0"/>
        <v>#REF!</v>
      </c>
      <c r="G77" s="187"/>
      <c r="H77" s="18"/>
      <c r="I77" s="187"/>
      <c r="J77" s="187"/>
      <c r="K77" s="187"/>
      <c r="L77" s="187">
        <f>SUM($G$64:G77)</f>
        <v>0</v>
      </c>
      <c r="M77" s="187">
        <f>SUM($G$64:G77)</f>
        <v>0</v>
      </c>
      <c r="N77" s="187">
        <f>SUM($G$64:G77)</f>
        <v>0</v>
      </c>
      <c r="O77" s="187">
        <f>SUM($G$64:G77)</f>
        <v>0</v>
      </c>
      <c r="P77" s="187">
        <f>SUM($G$64:G77)</f>
        <v>0</v>
      </c>
      <c r="R77" s="187" t="e">
        <f>#REF!</f>
        <v>#REF!</v>
      </c>
      <c r="S77" s="187" t="e">
        <f>SUM(#REF!)</f>
        <v>#REF!</v>
      </c>
      <c r="T77" s="187" t="e">
        <f>SUM(#REF!)</f>
        <v>#REF!</v>
      </c>
      <c r="U77" s="187" t="e">
        <f>SUM(#REF!)</f>
        <v>#REF!</v>
      </c>
      <c r="V77" s="187" t="e">
        <f>SUM(#REF!)</f>
        <v>#REF!</v>
      </c>
      <c r="W77" s="187" t="e">
        <f>SUM(#REF!)</f>
        <v>#REF!</v>
      </c>
      <c r="X77" s="187" t="e">
        <f>SUM(#REF!)</f>
        <v>#REF!</v>
      </c>
      <c r="Y77" s="187" t="e">
        <f>SUM(#REF!)</f>
        <v>#REF!</v>
      </c>
      <c r="Z77" s="187" t="e">
        <f>SUM(#REF!)</f>
        <v>#REF!</v>
      </c>
      <c r="AA77" s="187" t="e">
        <f>SUM(#REF!)</f>
        <v>#REF!</v>
      </c>
      <c r="AB77" s="187" t="e">
        <f>SUM(#REF!)</f>
        <v>#REF!</v>
      </c>
      <c r="AC77" s="187" t="e">
        <f>SUM(#REF!)</f>
        <v>#REF!</v>
      </c>
      <c r="AD77" s="187" t="e">
        <f>SUM(#REF!)</f>
        <v>#REF!</v>
      </c>
      <c r="AE77" s="187" t="e">
        <f>SUM(#REF!)</f>
        <v>#REF!</v>
      </c>
      <c r="AF77" s="187" t="e">
        <f>SUM(#REF!)</f>
        <v>#REF!</v>
      </c>
      <c r="AG77" s="187" t="e">
        <f>SUM(#REF!)</f>
        <v>#REF!</v>
      </c>
      <c r="AH77" s="187" t="e">
        <f>SUM(#REF!)</f>
        <v>#REF!</v>
      </c>
      <c r="AI77" s="187" t="e">
        <f>SUM(#REF!)</f>
        <v>#REF!</v>
      </c>
      <c r="AJ77" s="187" t="e">
        <f>SUM(#REF!)</f>
        <v>#REF!</v>
      </c>
      <c r="AK77" s="187" t="e">
        <f>SUM(#REF!)</f>
        <v>#REF!</v>
      </c>
      <c r="AL77" s="187" t="e">
        <f>SUM(#REF!)</f>
        <v>#REF!</v>
      </c>
      <c r="AM77" s="187" t="e">
        <f>SUM(#REF!)</f>
        <v>#REF!</v>
      </c>
      <c r="AN77" s="187" t="e">
        <f>SUM(#REF!)</f>
        <v>#REF!</v>
      </c>
      <c r="AO77" s="187" t="e">
        <f>SUM(#REF!)</f>
        <v>#REF!</v>
      </c>
      <c r="AP77" s="187" t="e">
        <f>SUM(#REF!)</f>
        <v>#REF!</v>
      </c>
      <c r="AQ77" s="187" t="e">
        <f>SUM(#REF!)</f>
        <v>#REF!</v>
      </c>
      <c r="AR77" s="187" t="e">
        <f>SUM(#REF!)</f>
        <v>#REF!</v>
      </c>
      <c r="AS77" s="187" t="e">
        <f>SUM(#REF!)</f>
        <v>#REF!</v>
      </c>
      <c r="AT77" s="187" t="e">
        <f>SUM(#REF!)</f>
        <v>#REF!</v>
      </c>
      <c r="AU77" s="187" t="e">
        <f>SUM(#REF!)</f>
        <v>#REF!</v>
      </c>
      <c r="IV77" s="4"/>
    </row>
    <row r="78" spans="1:256" s="1" customFormat="1" hidden="1" x14ac:dyDescent="0.25">
      <c r="A78" s="105" t="s">
        <v>276</v>
      </c>
      <c r="B78" s="105"/>
      <c r="C78" s="105" t="s">
        <v>276</v>
      </c>
      <c r="D78" s="105"/>
      <c r="E78" s="7">
        <v>15</v>
      </c>
      <c r="F78" s="105" t="e">
        <f t="shared" si="0"/>
        <v>#REF!</v>
      </c>
      <c r="G78" s="187"/>
      <c r="H78" s="18"/>
      <c r="I78" s="187"/>
      <c r="J78" s="187"/>
      <c r="K78" s="187"/>
      <c r="L78" s="187">
        <f>SUM($G$64:G78)</f>
        <v>0</v>
      </c>
      <c r="M78" s="187">
        <f>SUM($G$64:G78)</f>
        <v>0</v>
      </c>
      <c r="N78" s="187">
        <f>SUM($G$64:G78)</f>
        <v>0</v>
      </c>
      <c r="O78" s="187">
        <f>SUM($G$64:G78)</f>
        <v>0</v>
      </c>
      <c r="P78" s="187">
        <f>SUM($G$64:G78)</f>
        <v>0</v>
      </c>
      <c r="R78" s="187" t="e">
        <f>#REF!</f>
        <v>#REF!</v>
      </c>
      <c r="S78" s="187" t="e">
        <f>SUM(#REF!)</f>
        <v>#REF!</v>
      </c>
      <c r="T78" s="187" t="e">
        <f>SUM(#REF!)</f>
        <v>#REF!</v>
      </c>
      <c r="U78" s="187" t="e">
        <f>SUM(#REF!)</f>
        <v>#REF!</v>
      </c>
      <c r="V78" s="187" t="e">
        <f>SUM(#REF!)</f>
        <v>#REF!</v>
      </c>
      <c r="W78" s="187" t="e">
        <f>SUM(#REF!)</f>
        <v>#REF!</v>
      </c>
      <c r="X78" s="187" t="e">
        <f>SUM(#REF!)</f>
        <v>#REF!</v>
      </c>
      <c r="Y78" s="187" t="e">
        <f>SUM(#REF!)</f>
        <v>#REF!</v>
      </c>
      <c r="Z78" s="187" t="e">
        <f>SUM(#REF!)</f>
        <v>#REF!</v>
      </c>
      <c r="AA78" s="187" t="e">
        <f>SUM(#REF!)</f>
        <v>#REF!</v>
      </c>
      <c r="AB78" s="187" t="e">
        <f>SUM(#REF!)</f>
        <v>#REF!</v>
      </c>
      <c r="AC78" s="187" t="e">
        <f>SUM(#REF!)</f>
        <v>#REF!</v>
      </c>
      <c r="AD78" s="187" t="e">
        <f>SUM(#REF!)</f>
        <v>#REF!</v>
      </c>
      <c r="AE78" s="187" t="e">
        <f>SUM(#REF!)</f>
        <v>#REF!</v>
      </c>
      <c r="AF78" s="187" t="e">
        <f>SUM(#REF!)</f>
        <v>#REF!</v>
      </c>
      <c r="AG78" s="187" t="e">
        <f>SUM(#REF!)</f>
        <v>#REF!</v>
      </c>
      <c r="AH78" s="187" t="e">
        <f>SUM(#REF!)</f>
        <v>#REF!</v>
      </c>
      <c r="AI78" s="187" t="e">
        <f>SUM(#REF!)</f>
        <v>#REF!</v>
      </c>
      <c r="AJ78" s="187" t="e">
        <f>SUM(#REF!)</f>
        <v>#REF!</v>
      </c>
      <c r="AK78" s="187" t="e">
        <f>SUM(#REF!)</f>
        <v>#REF!</v>
      </c>
      <c r="AL78" s="187" t="e">
        <f>SUM(#REF!)</f>
        <v>#REF!</v>
      </c>
      <c r="AM78" s="187" t="e">
        <f>SUM(#REF!)</f>
        <v>#REF!</v>
      </c>
      <c r="AN78" s="187" t="e">
        <f>SUM(#REF!)</f>
        <v>#REF!</v>
      </c>
      <c r="AO78" s="187" t="e">
        <f>SUM(#REF!)</f>
        <v>#REF!</v>
      </c>
      <c r="AP78" s="187" t="e">
        <f>SUM(#REF!)</f>
        <v>#REF!</v>
      </c>
      <c r="AQ78" s="187" t="e">
        <f>SUM(#REF!)</f>
        <v>#REF!</v>
      </c>
      <c r="AR78" s="187" t="e">
        <f>SUM(#REF!)</f>
        <v>#REF!</v>
      </c>
      <c r="AS78" s="187" t="e">
        <f>SUM(#REF!)</f>
        <v>#REF!</v>
      </c>
      <c r="AT78" s="187" t="e">
        <f>SUM(#REF!)</f>
        <v>#REF!</v>
      </c>
      <c r="AU78" s="187" t="e">
        <f>SUM(#REF!)</f>
        <v>#REF!</v>
      </c>
      <c r="IV78" s="4"/>
    </row>
    <row r="79" spans="1:256" s="1" customFormat="1" hidden="1" x14ac:dyDescent="0.25">
      <c r="A79" s="105" t="s">
        <v>276</v>
      </c>
      <c r="B79" s="105"/>
      <c r="C79" s="105" t="s">
        <v>276</v>
      </c>
      <c r="D79" s="105"/>
      <c r="E79" s="7">
        <v>16</v>
      </c>
      <c r="F79" s="105" t="e">
        <f t="shared" si="0"/>
        <v>#REF!</v>
      </c>
      <c r="G79" s="187"/>
      <c r="H79" s="18"/>
      <c r="I79" s="187"/>
      <c r="J79" s="187"/>
      <c r="K79" s="187"/>
      <c r="L79" s="187">
        <f>SUM($G$64:G79)</f>
        <v>0</v>
      </c>
      <c r="M79" s="187">
        <f>SUM($G$64:G79)</f>
        <v>0</v>
      </c>
      <c r="N79" s="187">
        <f>SUM($G$64:G79)</f>
        <v>0</v>
      </c>
      <c r="O79" s="187">
        <f>SUM($G$64:G79)</f>
        <v>0</v>
      </c>
      <c r="P79" s="187">
        <f>SUM($G$64:G79)</f>
        <v>0</v>
      </c>
      <c r="R79" s="187" t="e">
        <f>#REF!</f>
        <v>#REF!</v>
      </c>
      <c r="S79" s="187" t="e">
        <f>SUM(#REF!)</f>
        <v>#REF!</v>
      </c>
      <c r="T79" s="187" t="e">
        <f>SUM(#REF!)</f>
        <v>#REF!</v>
      </c>
      <c r="U79" s="187" t="e">
        <f>SUM(#REF!)</f>
        <v>#REF!</v>
      </c>
      <c r="V79" s="187" t="e">
        <f>SUM(#REF!)</f>
        <v>#REF!</v>
      </c>
      <c r="W79" s="187" t="e">
        <f>SUM(#REF!)</f>
        <v>#REF!</v>
      </c>
      <c r="X79" s="187" t="e">
        <f>SUM(#REF!)</f>
        <v>#REF!</v>
      </c>
      <c r="Y79" s="187" t="e">
        <f>SUM(#REF!)</f>
        <v>#REF!</v>
      </c>
      <c r="Z79" s="187" t="e">
        <f>SUM(#REF!)</f>
        <v>#REF!</v>
      </c>
      <c r="AA79" s="187" t="e">
        <f>SUM(#REF!)</f>
        <v>#REF!</v>
      </c>
      <c r="AB79" s="187" t="e">
        <f>SUM(#REF!)</f>
        <v>#REF!</v>
      </c>
      <c r="AC79" s="187" t="e">
        <f>SUM(#REF!)</f>
        <v>#REF!</v>
      </c>
      <c r="AD79" s="187" t="e">
        <f>SUM(#REF!)</f>
        <v>#REF!</v>
      </c>
      <c r="AE79" s="187" t="e">
        <f>SUM(#REF!)</f>
        <v>#REF!</v>
      </c>
      <c r="AF79" s="187" t="e">
        <f>SUM(#REF!)</f>
        <v>#REF!</v>
      </c>
      <c r="AG79" s="187" t="e">
        <f>SUM(#REF!)</f>
        <v>#REF!</v>
      </c>
      <c r="AH79" s="187" t="e">
        <f>SUM(#REF!)</f>
        <v>#REF!</v>
      </c>
      <c r="AI79" s="187" t="e">
        <f>SUM(#REF!)</f>
        <v>#REF!</v>
      </c>
      <c r="AJ79" s="187" t="e">
        <f>SUM(#REF!)</f>
        <v>#REF!</v>
      </c>
      <c r="AK79" s="187" t="e">
        <f>SUM(#REF!)</f>
        <v>#REF!</v>
      </c>
      <c r="AL79" s="187" t="e">
        <f>SUM(#REF!)</f>
        <v>#REF!</v>
      </c>
      <c r="AM79" s="187" t="e">
        <f>SUM(#REF!)</f>
        <v>#REF!</v>
      </c>
      <c r="AN79" s="187" t="e">
        <f>SUM(#REF!)</f>
        <v>#REF!</v>
      </c>
      <c r="AO79" s="187" t="e">
        <f>SUM(#REF!)</f>
        <v>#REF!</v>
      </c>
      <c r="AP79" s="187" t="e">
        <f>SUM(#REF!)</f>
        <v>#REF!</v>
      </c>
      <c r="AQ79" s="187" t="e">
        <f>SUM(#REF!)</f>
        <v>#REF!</v>
      </c>
      <c r="AR79" s="187" t="e">
        <f>SUM(#REF!)</f>
        <v>#REF!</v>
      </c>
      <c r="AS79" s="187" t="e">
        <f>SUM(#REF!)</f>
        <v>#REF!</v>
      </c>
      <c r="AT79" s="187" t="e">
        <f>SUM(#REF!)</f>
        <v>#REF!</v>
      </c>
      <c r="AU79" s="187" t="e">
        <f>SUM(#REF!)</f>
        <v>#REF!</v>
      </c>
      <c r="IV79" s="4"/>
    </row>
    <row r="80" spans="1:256" s="1" customFormat="1" hidden="1" x14ac:dyDescent="0.25">
      <c r="A80" s="105" t="s">
        <v>276</v>
      </c>
      <c r="B80" s="105"/>
      <c r="C80" s="105" t="s">
        <v>276</v>
      </c>
      <c r="D80" s="105"/>
      <c r="E80" s="7">
        <v>17</v>
      </c>
      <c r="F80" s="105" t="e">
        <f t="shared" si="0"/>
        <v>#REF!</v>
      </c>
      <c r="G80" s="187"/>
      <c r="H80" s="18"/>
      <c r="I80" s="187"/>
      <c r="J80" s="187"/>
      <c r="K80" s="187"/>
      <c r="L80" s="187">
        <f>SUM($G$64:G80)</f>
        <v>0</v>
      </c>
      <c r="M80" s="187">
        <f>SUM($G$64:G80)</f>
        <v>0</v>
      </c>
      <c r="N80" s="187">
        <f>SUM($G$64:G80)</f>
        <v>0</v>
      </c>
      <c r="O80" s="187">
        <f>SUM($G$64:G80)</f>
        <v>0</v>
      </c>
      <c r="P80" s="187">
        <f>SUM($G$64:G80)</f>
        <v>0</v>
      </c>
      <c r="R80" s="187" t="e">
        <f>#REF!</f>
        <v>#REF!</v>
      </c>
      <c r="S80" s="187" t="e">
        <f>SUM(#REF!)</f>
        <v>#REF!</v>
      </c>
      <c r="T80" s="187" t="e">
        <f>SUM(#REF!)</f>
        <v>#REF!</v>
      </c>
      <c r="U80" s="187" t="e">
        <f>SUM(#REF!)</f>
        <v>#REF!</v>
      </c>
      <c r="V80" s="187" t="e">
        <f>SUM(#REF!)</f>
        <v>#REF!</v>
      </c>
      <c r="W80" s="187" t="e">
        <f>SUM(#REF!)</f>
        <v>#REF!</v>
      </c>
      <c r="X80" s="187" t="e">
        <f>SUM(#REF!)</f>
        <v>#REF!</v>
      </c>
      <c r="Y80" s="187" t="e">
        <f>SUM(#REF!)</f>
        <v>#REF!</v>
      </c>
      <c r="Z80" s="187" t="e">
        <f>SUM(#REF!)</f>
        <v>#REF!</v>
      </c>
      <c r="AA80" s="187" t="e">
        <f>SUM(#REF!)</f>
        <v>#REF!</v>
      </c>
      <c r="AB80" s="187" t="e">
        <f>SUM(#REF!)</f>
        <v>#REF!</v>
      </c>
      <c r="AC80" s="187" t="e">
        <f>SUM(#REF!)</f>
        <v>#REF!</v>
      </c>
      <c r="AD80" s="187" t="e">
        <f>SUM(#REF!)</f>
        <v>#REF!</v>
      </c>
      <c r="AE80" s="187" t="e">
        <f>SUM(#REF!)</f>
        <v>#REF!</v>
      </c>
      <c r="AF80" s="187" t="e">
        <f>SUM(#REF!)</f>
        <v>#REF!</v>
      </c>
      <c r="AG80" s="187" t="e">
        <f>SUM(#REF!)</f>
        <v>#REF!</v>
      </c>
      <c r="AH80" s="187" t="e">
        <f>SUM(#REF!)</f>
        <v>#REF!</v>
      </c>
      <c r="AI80" s="187" t="e">
        <f>SUM(#REF!)</f>
        <v>#REF!</v>
      </c>
      <c r="AJ80" s="187" t="e">
        <f>SUM(#REF!)</f>
        <v>#REF!</v>
      </c>
      <c r="AK80" s="187" t="e">
        <f>SUM(#REF!)</f>
        <v>#REF!</v>
      </c>
      <c r="AL80" s="187" t="e">
        <f>SUM(#REF!)</f>
        <v>#REF!</v>
      </c>
      <c r="AM80" s="187" t="e">
        <f>SUM(#REF!)</f>
        <v>#REF!</v>
      </c>
      <c r="AN80" s="187" t="e">
        <f>SUM(#REF!)</f>
        <v>#REF!</v>
      </c>
      <c r="AO80" s="187" t="e">
        <f>SUM(#REF!)</f>
        <v>#REF!</v>
      </c>
      <c r="AP80" s="187" t="e">
        <f>SUM(#REF!)</f>
        <v>#REF!</v>
      </c>
      <c r="AQ80" s="187" t="e">
        <f>SUM(#REF!)</f>
        <v>#REF!</v>
      </c>
      <c r="AR80" s="187" t="e">
        <f>SUM(#REF!)</f>
        <v>#REF!</v>
      </c>
      <c r="AS80" s="187" t="e">
        <f>SUM(#REF!)</f>
        <v>#REF!</v>
      </c>
      <c r="AT80" s="187" t="e">
        <f>SUM(#REF!)</f>
        <v>#REF!</v>
      </c>
      <c r="AU80" s="187" t="e">
        <f>SUM(#REF!)</f>
        <v>#REF!</v>
      </c>
      <c r="IV80" s="4"/>
    </row>
    <row r="81" spans="1:256" s="1" customFormat="1" hidden="1" x14ac:dyDescent="0.25">
      <c r="A81" s="105" t="s">
        <v>276</v>
      </c>
      <c r="B81" s="105"/>
      <c r="C81" s="105" t="s">
        <v>276</v>
      </c>
      <c r="D81" s="105"/>
      <c r="E81" s="7">
        <v>18</v>
      </c>
      <c r="F81" s="105" t="e">
        <f t="shared" si="0"/>
        <v>#REF!</v>
      </c>
      <c r="G81" s="187"/>
      <c r="H81" s="18"/>
      <c r="I81" s="187"/>
      <c r="J81" s="187"/>
      <c r="K81" s="187"/>
      <c r="L81" s="187">
        <f>SUM($G$64:G81)</f>
        <v>0</v>
      </c>
      <c r="M81" s="187">
        <f>SUM($G$64:G81)</f>
        <v>0</v>
      </c>
      <c r="N81" s="187">
        <f>SUM($G$64:G81)</f>
        <v>0</v>
      </c>
      <c r="O81" s="187">
        <f>SUM($G$64:G81)</f>
        <v>0</v>
      </c>
      <c r="P81" s="187">
        <f>SUM($G$64:G81)</f>
        <v>0</v>
      </c>
      <c r="R81" s="187" t="e">
        <f>#REF!</f>
        <v>#REF!</v>
      </c>
      <c r="S81" s="187" t="e">
        <f>SUM(#REF!)</f>
        <v>#REF!</v>
      </c>
      <c r="T81" s="187" t="e">
        <f>SUM(#REF!)</f>
        <v>#REF!</v>
      </c>
      <c r="U81" s="187" t="e">
        <f>SUM(#REF!)</f>
        <v>#REF!</v>
      </c>
      <c r="V81" s="187" t="e">
        <f>SUM(#REF!)</f>
        <v>#REF!</v>
      </c>
      <c r="W81" s="187" t="e">
        <f>SUM(#REF!)</f>
        <v>#REF!</v>
      </c>
      <c r="X81" s="187" t="e">
        <f>SUM(#REF!)</f>
        <v>#REF!</v>
      </c>
      <c r="Y81" s="187" t="e">
        <f>SUM(#REF!)</f>
        <v>#REF!</v>
      </c>
      <c r="Z81" s="187" t="e">
        <f>SUM(#REF!)</f>
        <v>#REF!</v>
      </c>
      <c r="AA81" s="187" t="e">
        <f>SUM(#REF!)</f>
        <v>#REF!</v>
      </c>
      <c r="AB81" s="187" t="e">
        <f>SUM(#REF!)</f>
        <v>#REF!</v>
      </c>
      <c r="AC81" s="187" t="e">
        <f>SUM(#REF!)</f>
        <v>#REF!</v>
      </c>
      <c r="AD81" s="187" t="e">
        <f>SUM(#REF!)</f>
        <v>#REF!</v>
      </c>
      <c r="AE81" s="187" t="e">
        <f>SUM(#REF!)</f>
        <v>#REF!</v>
      </c>
      <c r="AF81" s="187" t="e">
        <f>SUM(#REF!)</f>
        <v>#REF!</v>
      </c>
      <c r="AG81" s="187" t="e">
        <f>SUM(#REF!)</f>
        <v>#REF!</v>
      </c>
      <c r="AH81" s="187" t="e">
        <f>SUM(#REF!)</f>
        <v>#REF!</v>
      </c>
      <c r="AI81" s="187" t="e">
        <f>SUM(#REF!)</f>
        <v>#REF!</v>
      </c>
      <c r="AJ81" s="187" t="e">
        <f>SUM(#REF!)</f>
        <v>#REF!</v>
      </c>
      <c r="AK81" s="187" t="e">
        <f>SUM(#REF!)</f>
        <v>#REF!</v>
      </c>
      <c r="AL81" s="187" t="e">
        <f>SUM(#REF!)</f>
        <v>#REF!</v>
      </c>
      <c r="AM81" s="187" t="e">
        <f>SUM(#REF!)</f>
        <v>#REF!</v>
      </c>
      <c r="AN81" s="187" t="e">
        <f>SUM(#REF!)</f>
        <v>#REF!</v>
      </c>
      <c r="AO81" s="187" t="e">
        <f>SUM(#REF!)</f>
        <v>#REF!</v>
      </c>
      <c r="AP81" s="187" t="e">
        <f>SUM(#REF!)</f>
        <v>#REF!</v>
      </c>
      <c r="AQ81" s="187" t="e">
        <f>SUM(#REF!)</f>
        <v>#REF!</v>
      </c>
      <c r="AR81" s="187" t="e">
        <f>SUM(#REF!)</f>
        <v>#REF!</v>
      </c>
      <c r="AS81" s="187" t="e">
        <f>SUM(#REF!)</f>
        <v>#REF!</v>
      </c>
      <c r="AT81" s="187" t="e">
        <f>SUM(#REF!)</f>
        <v>#REF!</v>
      </c>
      <c r="AU81" s="187" t="e">
        <f>SUM(#REF!)</f>
        <v>#REF!</v>
      </c>
      <c r="IV81" s="4"/>
    </row>
    <row r="82" spans="1:256" s="1" customFormat="1" hidden="1" x14ac:dyDescent="0.25">
      <c r="A82" s="105" t="s">
        <v>276</v>
      </c>
      <c r="B82" s="105"/>
      <c r="C82" s="105" t="s">
        <v>276</v>
      </c>
      <c r="D82" s="105"/>
      <c r="E82" s="7">
        <v>19</v>
      </c>
      <c r="F82" s="105" t="e">
        <f t="shared" si="0"/>
        <v>#REF!</v>
      </c>
      <c r="G82" s="187"/>
      <c r="H82" s="18"/>
      <c r="I82" s="187"/>
      <c r="J82" s="187"/>
      <c r="K82" s="187"/>
      <c r="L82" s="187">
        <f>SUM($G$64:G82)</f>
        <v>0</v>
      </c>
      <c r="M82" s="187">
        <f>SUM($G$64:G82)</f>
        <v>0</v>
      </c>
      <c r="N82" s="187">
        <f>SUM($G$64:G82)</f>
        <v>0</v>
      </c>
      <c r="O82" s="187">
        <f>SUM($G$64:G82)</f>
        <v>0</v>
      </c>
      <c r="P82" s="187">
        <f>SUM($G$64:G82)</f>
        <v>0</v>
      </c>
      <c r="R82" s="187" t="e">
        <f>#REF!</f>
        <v>#REF!</v>
      </c>
      <c r="S82" s="187" t="e">
        <f>SUM(#REF!)</f>
        <v>#REF!</v>
      </c>
      <c r="T82" s="187" t="e">
        <f>SUM(#REF!)</f>
        <v>#REF!</v>
      </c>
      <c r="U82" s="187" t="e">
        <f>SUM(#REF!)</f>
        <v>#REF!</v>
      </c>
      <c r="V82" s="187" t="e">
        <f>SUM(#REF!)</f>
        <v>#REF!</v>
      </c>
      <c r="W82" s="187" t="e">
        <f>SUM(#REF!)</f>
        <v>#REF!</v>
      </c>
      <c r="X82" s="187" t="e">
        <f>SUM(#REF!)</f>
        <v>#REF!</v>
      </c>
      <c r="Y82" s="187" t="e">
        <f>SUM(#REF!)</f>
        <v>#REF!</v>
      </c>
      <c r="Z82" s="187" t="e">
        <f>SUM(#REF!)</f>
        <v>#REF!</v>
      </c>
      <c r="AA82" s="187" t="e">
        <f>SUM(#REF!)</f>
        <v>#REF!</v>
      </c>
      <c r="AB82" s="187" t="e">
        <f>SUM(#REF!)</f>
        <v>#REF!</v>
      </c>
      <c r="AC82" s="187" t="e">
        <f>SUM(#REF!)</f>
        <v>#REF!</v>
      </c>
      <c r="AD82" s="187" t="e">
        <f>SUM(#REF!)</f>
        <v>#REF!</v>
      </c>
      <c r="AE82" s="187" t="e">
        <f>SUM(#REF!)</f>
        <v>#REF!</v>
      </c>
      <c r="AF82" s="187" t="e">
        <f>SUM(#REF!)</f>
        <v>#REF!</v>
      </c>
      <c r="AG82" s="187" t="e">
        <f>SUM(#REF!)</f>
        <v>#REF!</v>
      </c>
      <c r="AH82" s="187" t="e">
        <f>SUM(#REF!)</f>
        <v>#REF!</v>
      </c>
      <c r="AI82" s="187" t="e">
        <f>SUM(#REF!)</f>
        <v>#REF!</v>
      </c>
      <c r="AJ82" s="187" t="e">
        <f>SUM(#REF!)</f>
        <v>#REF!</v>
      </c>
      <c r="AK82" s="187" t="e">
        <f>SUM(#REF!)</f>
        <v>#REF!</v>
      </c>
      <c r="AL82" s="187" t="e">
        <f>SUM(#REF!)</f>
        <v>#REF!</v>
      </c>
      <c r="AM82" s="187" t="e">
        <f>SUM(#REF!)</f>
        <v>#REF!</v>
      </c>
      <c r="AN82" s="187" t="e">
        <f>SUM(#REF!)</f>
        <v>#REF!</v>
      </c>
      <c r="AO82" s="187" t="e">
        <f>SUM(#REF!)</f>
        <v>#REF!</v>
      </c>
      <c r="AP82" s="187" t="e">
        <f>SUM(#REF!)</f>
        <v>#REF!</v>
      </c>
      <c r="AQ82" s="187" t="e">
        <f>SUM(#REF!)</f>
        <v>#REF!</v>
      </c>
      <c r="AR82" s="187" t="e">
        <f>SUM(#REF!)</f>
        <v>#REF!</v>
      </c>
      <c r="AS82" s="187" t="e">
        <f>SUM(#REF!)</f>
        <v>#REF!</v>
      </c>
      <c r="AT82" s="187" t="e">
        <f>SUM(#REF!)</f>
        <v>#REF!</v>
      </c>
      <c r="AU82" s="187" t="e">
        <f>SUM(#REF!)</f>
        <v>#REF!</v>
      </c>
      <c r="IV82" s="4"/>
    </row>
    <row r="83" spans="1:256" s="1" customFormat="1" hidden="1" x14ac:dyDescent="0.25">
      <c r="A83" s="105" t="s">
        <v>276</v>
      </c>
      <c r="B83" s="105"/>
      <c r="C83" s="105" t="s">
        <v>276</v>
      </c>
      <c r="D83" s="105"/>
      <c r="E83" s="7">
        <v>20</v>
      </c>
      <c r="F83" s="105" t="e">
        <f t="shared" si="0"/>
        <v>#REF!</v>
      </c>
      <c r="G83" s="187"/>
      <c r="H83" s="18"/>
      <c r="I83" s="187"/>
      <c r="J83" s="187"/>
      <c r="K83" s="187"/>
      <c r="L83" s="187">
        <f>SUM($G$64:G83)</f>
        <v>0</v>
      </c>
      <c r="M83" s="187">
        <f>SUM($G$64:G83)</f>
        <v>0</v>
      </c>
      <c r="N83" s="187">
        <f>SUM($G$64:G83)</f>
        <v>0</v>
      </c>
      <c r="O83" s="187">
        <f>SUM($G$64:G83)</f>
        <v>0</v>
      </c>
      <c r="P83" s="187">
        <f>SUM($G$64:G83)</f>
        <v>0</v>
      </c>
      <c r="R83" s="187" t="e">
        <f>#REF!</f>
        <v>#REF!</v>
      </c>
      <c r="S83" s="187" t="e">
        <f>SUM(#REF!)</f>
        <v>#REF!</v>
      </c>
      <c r="T83" s="187" t="e">
        <f>SUM(#REF!)</f>
        <v>#REF!</v>
      </c>
      <c r="U83" s="187" t="e">
        <f>SUM(#REF!)</f>
        <v>#REF!</v>
      </c>
      <c r="V83" s="187" t="e">
        <f>SUM(#REF!)</f>
        <v>#REF!</v>
      </c>
      <c r="W83" s="187" t="e">
        <f>SUM(#REF!)</f>
        <v>#REF!</v>
      </c>
      <c r="X83" s="187" t="e">
        <f>SUM(#REF!)</f>
        <v>#REF!</v>
      </c>
      <c r="Y83" s="187" t="e">
        <f>SUM(#REF!)</f>
        <v>#REF!</v>
      </c>
      <c r="Z83" s="187" t="e">
        <f>SUM(#REF!)</f>
        <v>#REF!</v>
      </c>
      <c r="AA83" s="187" t="e">
        <f>SUM(#REF!)</f>
        <v>#REF!</v>
      </c>
      <c r="AB83" s="187" t="e">
        <f>SUM(#REF!)</f>
        <v>#REF!</v>
      </c>
      <c r="AC83" s="187" t="e">
        <f>SUM(#REF!)</f>
        <v>#REF!</v>
      </c>
      <c r="AD83" s="187" t="e">
        <f>SUM(#REF!)</f>
        <v>#REF!</v>
      </c>
      <c r="AE83" s="187" t="e">
        <f>SUM(#REF!)</f>
        <v>#REF!</v>
      </c>
      <c r="AF83" s="187" t="e">
        <f>SUM(#REF!)</f>
        <v>#REF!</v>
      </c>
      <c r="AG83" s="187" t="e">
        <f>SUM(#REF!)</f>
        <v>#REF!</v>
      </c>
      <c r="AH83" s="187" t="e">
        <f>SUM(#REF!)</f>
        <v>#REF!</v>
      </c>
      <c r="AI83" s="187" t="e">
        <f>SUM(#REF!)</f>
        <v>#REF!</v>
      </c>
      <c r="AJ83" s="187" t="e">
        <f>SUM(#REF!)</f>
        <v>#REF!</v>
      </c>
      <c r="AK83" s="187" t="e">
        <f>SUM(#REF!)</f>
        <v>#REF!</v>
      </c>
      <c r="AL83" s="187" t="e">
        <f>SUM(#REF!)</f>
        <v>#REF!</v>
      </c>
      <c r="AM83" s="187" t="e">
        <f>SUM(#REF!)</f>
        <v>#REF!</v>
      </c>
      <c r="AN83" s="187" t="e">
        <f>SUM(#REF!)</f>
        <v>#REF!</v>
      </c>
      <c r="AO83" s="187" t="e">
        <f>SUM(#REF!)</f>
        <v>#REF!</v>
      </c>
      <c r="AP83" s="187" t="e">
        <f>SUM(#REF!)</f>
        <v>#REF!</v>
      </c>
      <c r="AQ83" s="187" t="e">
        <f>SUM(#REF!)</f>
        <v>#REF!</v>
      </c>
      <c r="AR83" s="187" t="e">
        <f>SUM(#REF!)</f>
        <v>#REF!</v>
      </c>
      <c r="AS83" s="187" t="e">
        <f>SUM(#REF!)</f>
        <v>#REF!</v>
      </c>
      <c r="AT83" s="187" t="e">
        <f>SUM(#REF!)</f>
        <v>#REF!</v>
      </c>
      <c r="AU83" s="187" t="e">
        <f>SUM(#REF!)</f>
        <v>#REF!</v>
      </c>
      <c r="IV83" s="4"/>
    </row>
    <row r="84" spans="1:256" s="1" customFormat="1" hidden="1" x14ac:dyDescent="0.25">
      <c r="A84" s="105" t="s">
        <v>276</v>
      </c>
      <c r="B84" s="105"/>
      <c r="C84" s="105" t="s">
        <v>276</v>
      </c>
      <c r="D84" s="105"/>
      <c r="E84" s="7">
        <v>21</v>
      </c>
      <c r="F84" s="105" t="e">
        <f t="shared" si="0"/>
        <v>#REF!</v>
      </c>
      <c r="G84" s="187"/>
      <c r="H84" s="18"/>
      <c r="I84" s="187"/>
      <c r="J84" s="187"/>
      <c r="K84" s="187"/>
      <c r="L84" s="187">
        <f>SUM($G$64:G84)</f>
        <v>0</v>
      </c>
      <c r="M84" s="187">
        <f>SUM($G$64:G84)</f>
        <v>0</v>
      </c>
      <c r="N84" s="187">
        <f>SUM($G$64:G84)</f>
        <v>0</v>
      </c>
      <c r="O84" s="187">
        <f>SUM($G$64:G84)</f>
        <v>0</v>
      </c>
      <c r="P84" s="187">
        <f>SUM($G$64:G84)</f>
        <v>0</v>
      </c>
      <c r="R84" s="187" t="e">
        <f>#REF!</f>
        <v>#REF!</v>
      </c>
      <c r="S84" s="187" t="e">
        <f>SUM(#REF!)</f>
        <v>#REF!</v>
      </c>
      <c r="T84" s="187" t="e">
        <f>SUM(#REF!)</f>
        <v>#REF!</v>
      </c>
      <c r="U84" s="187" t="e">
        <f>SUM(#REF!)</f>
        <v>#REF!</v>
      </c>
      <c r="V84" s="187" t="e">
        <f>SUM(#REF!)</f>
        <v>#REF!</v>
      </c>
      <c r="W84" s="187" t="e">
        <f>SUM(#REF!)</f>
        <v>#REF!</v>
      </c>
      <c r="X84" s="187" t="e">
        <f>SUM(#REF!)</f>
        <v>#REF!</v>
      </c>
      <c r="Y84" s="187" t="e">
        <f>SUM(#REF!)</f>
        <v>#REF!</v>
      </c>
      <c r="Z84" s="187" t="e">
        <f>SUM(#REF!)</f>
        <v>#REF!</v>
      </c>
      <c r="AA84" s="187" t="e">
        <f>SUM(#REF!)</f>
        <v>#REF!</v>
      </c>
      <c r="AB84" s="187" t="e">
        <f>SUM(#REF!)</f>
        <v>#REF!</v>
      </c>
      <c r="AC84" s="187" t="e">
        <f>SUM(#REF!)</f>
        <v>#REF!</v>
      </c>
      <c r="AD84" s="187" t="e">
        <f>SUM(#REF!)</f>
        <v>#REF!</v>
      </c>
      <c r="AE84" s="187" t="e">
        <f>SUM(#REF!)</f>
        <v>#REF!</v>
      </c>
      <c r="AF84" s="187" t="e">
        <f>SUM(#REF!)</f>
        <v>#REF!</v>
      </c>
      <c r="AG84" s="187" t="e">
        <f>SUM(#REF!)</f>
        <v>#REF!</v>
      </c>
      <c r="AH84" s="187" t="e">
        <f>SUM(#REF!)</f>
        <v>#REF!</v>
      </c>
      <c r="AI84" s="187" t="e">
        <f>SUM(#REF!)</f>
        <v>#REF!</v>
      </c>
      <c r="AJ84" s="187" t="e">
        <f>SUM(#REF!)</f>
        <v>#REF!</v>
      </c>
      <c r="AK84" s="187" t="e">
        <f>SUM(#REF!)</f>
        <v>#REF!</v>
      </c>
      <c r="AL84" s="187" t="e">
        <f>SUM(#REF!)</f>
        <v>#REF!</v>
      </c>
      <c r="AM84" s="187" t="e">
        <f>SUM(#REF!)</f>
        <v>#REF!</v>
      </c>
      <c r="AN84" s="187" t="e">
        <f>SUM(#REF!)</f>
        <v>#REF!</v>
      </c>
      <c r="AO84" s="187" t="e">
        <f>SUM(#REF!)</f>
        <v>#REF!</v>
      </c>
      <c r="AP84" s="187" t="e">
        <f>SUM(#REF!)</f>
        <v>#REF!</v>
      </c>
      <c r="AQ84" s="187" t="e">
        <f>SUM(#REF!)</f>
        <v>#REF!</v>
      </c>
      <c r="AR84" s="187" t="e">
        <f>SUM(#REF!)</f>
        <v>#REF!</v>
      </c>
      <c r="AS84" s="187" t="e">
        <f>SUM(#REF!)</f>
        <v>#REF!</v>
      </c>
      <c r="AT84" s="187" t="e">
        <f>SUM(#REF!)</f>
        <v>#REF!</v>
      </c>
      <c r="AU84" s="187" t="e">
        <f>SUM(#REF!)</f>
        <v>#REF!</v>
      </c>
      <c r="IV84" s="4"/>
    </row>
    <row r="85" spans="1:256" s="1" customFormat="1" hidden="1" x14ac:dyDescent="0.25">
      <c r="A85" s="105" t="s">
        <v>276</v>
      </c>
      <c r="B85" s="105"/>
      <c r="C85" s="105" t="s">
        <v>276</v>
      </c>
      <c r="D85" s="105"/>
      <c r="E85" s="7">
        <v>22</v>
      </c>
      <c r="F85" s="105" t="e">
        <f t="shared" si="0"/>
        <v>#REF!</v>
      </c>
      <c r="G85" s="187"/>
      <c r="H85" s="18"/>
      <c r="I85" s="187"/>
      <c r="J85" s="187"/>
      <c r="K85" s="187"/>
      <c r="L85" s="187">
        <f>SUM($G$64:G85)</f>
        <v>0</v>
      </c>
      <c r="M85" s="187">
        <f>SUM($G$64:G85)</f>
        <v>0</v>
      </c>
      <c r="N85" s="187">
        <f>SUM($G$64:G85)</f>
        <v>0</v>
      </c>
      <c r="O85" s="187">
        <f>SUM($G$64:G85)</f>
        <v>0</v>
      </c>
      <c r="P85" s="187">
        <f>SUM($G$64:G85)</f>
        <v>0</v>
      </c>
      <c r="R85" s="187" t="e">
        <f>#REF!</f>
        <v>#REF!</v>
      </c>
      <c r="S85" s="187" t="e">
        <f>SUM(#REF!)</f>
        <v>#REF!</v>
      </c>
      <c r="T85" s="187" t="e">
        <f>SUM(#REF!)</f>
        <v>#REF!</v>
      </c>
      <c r="U85" s="187" t="e">
        <f>SUM(#REF!)</f>
        <v>#REF!</v>
      </c>
      <c r="V85" s="187" t="e">
        <f>SUM(#REF!)</f>
        <v>#REF!</v>
      </c>
      <c r="W85" s="187" t="e">
        <f>SUM(#REF!)</f>
        <v>#REF!</v>
      </c>
      <c r="X85" s="187" t="e">
        <f>SUM(#REF!)</f>
        <v>#REF!</v>
      </c>
      <c r="Y85" s="187" t="e">
        <f>SUM(#REF!)</f>
        <v>#REF!</v>
      </c>
      <c r="Z85" s="187" t="e">
        <f>SUM(#REF!)</f>
        <v>#REF!</v>
      </c>
      <c r="AA85" s="187" t="e">
        <f>SUM(#REF!)</f>
        <v>#REF!</v>
      </c>
      <c r="AB85" s="187" t="e">
        <f>SUM(#REF!)</f>
        <v>#REF!</v>
      </c>
      <c r="AC85" s="187" t="e">
        <f>SUM(#REF!)</f>
        <v>#REF!</v>
      </c>
      <c r="AD85" s="187" t="e">
        <f>SUM(#REF!)</f>
        <v>#REF!</v>
      </c>
      <c r="AE85" s="187" t="e">
        <f>SUM(#REF!)</f>
        <v>#REF!</v>
      </c>
      <c r="AF85" s="187" t="e">
        <f>SUM(#REF!)</f>
        <v>#REF!</v>
      </c>
      <c r="AG85" s="187" t="e">
        <f>SUM(#REF!)</f>
        <v>#REF!</v>
      </c>
      <c r="AH85" s="187" t="e">
        <f>SUM(#REF!)</f>
        <v>#REF!</v>
      </c>
      <c r="AI85" s="187" t="e">
        <f>SUM(#REF!)</f>
        <v>#REF!</v>
      </c>
      <c r="AJ85" s="187" t="e">
        <f>SUM(#REF!)</f>
        <v>#REF!</v>
      </c>
      <c r="AK85" s="187" t="e">
        <f>SUM(#REF!)</f>
        <v>#REF!</v>
      </c>
      <c r="AL85" s="187" t="e">
        <f>SUM(#REF!)</f>
        <v>#REF!</v>
      </c>
      <c r="AM85" s="187" t="e">
        <f>SUM(#REF!)</f>
        <v>#REF!</v>
      </c>
      <c r="AN85" s="187" t="e">
        <f>SUM(#REF!)</f>
        <v>#REF!</v>
      </c>
      <c r="AO85" s="187" t="e">
        <f>SUM(#REF!)</f>
        <v>#REF!</v>
      </c>
      <c r="AP85" s="187" t="e">
        <f>SUM(#REF!)</f>
        <v>#REF!</v>
      </c>
      <c r="AQ85" s="187" t="e">
        <f>SUM(#REF!)</f>
        <v>#REF!</v>
      </c>
      <c r="AR85" s="187" t="e">
        <f>SUM(#REF!)</f>
        <v>#REF!</v>
      </c>
      <c r="AS85" s="187" t="e">
        <f>SUM(#REF!)</f>
        <v>#REF!</v>
      </c>
      <c r="AT85" s="187" t="e">
        <f>SUM(#REF!)</f>
        <v>#REF!</v>
      </c>
      <c r="AU85" s="187" t="e">
        <f>SUM(#REF!)</f>
        <v>#REF!</v>
      </c>
      <c r="IV85" s="4"/>
    </row>
    <row r="86" spans="1:256" s="1" customFormat="1" hidden="1" x14ac:dyDescent="0.25">
      <c r="A86" s="105" t="s">
        <v>276</v>
      </c>
      <c r="B86" s="105"/>
      <c r="C86" s="105" t="s">
        <v>276</v>
      </c>
      <c r="D86" s="105"/>
      <c r="E86" s="7">
        <v>23</v>
      </c>
      <c r="F86" s="105" t="e">
        <f t="shared" si="0"/>
        <v>#REF!</v>
      </c>
      <c r="G86" s="187"/>
      <c r="H86" s="18"/>
      <c r="I86" s="187"/>
      <c r="J86" s="187"/>
      <c r="K86" s="187"/>
      <c r="L86" s="187">
        <f>SUM($G$64:G86)</f>
        <v>0</v>
      </c>
      <c r="M86" s="187">
        <f>SUM($G$64:G86)</f>
        <v>0</v>
      </c>
      <c r="N86" s="187">
        <f>SUM($G$64:G86)</f>
        <v>0</v>
      </c>
      <c r="O86" s="187">
        <f>SUM($G$64:G86)</f>
        <v>0</v>
      </c>
      <c r="P86" s="187">
        <f>SUM($G$64:G86)</f>
        <v>0</v>
      </c>
      <c r="R86" s="187" t="e">
        <f>#REF!</f>
        <v>#REF!</v>
      </c>
      <c r="S86" s="187" t="e">
        <f>SUM(#REF!)</f>
        <v>#REF!</v>
      </c>
      <c r="T86" s="187" t="e">
        <f>SUM(#REF!)</f>
        <v>#REF!</v>
      </c>
      <c r="U86" s="187" t="e">
        <f>SUM(#REF!)</f>
        <v>#REF!</v>
      </c>
      <c r="V86" s="187" t="e">
        <f>SUM(#REF!)</f>
        <v>#REF!</v>
      </c>
      <c r="W86" s="187" t="e">
        <f>SUM(#REF!)</f>
        <v>#REF!</v>
      </c>
      <c r="X86" s="187" t="e">
        <f>SUM(#REF!)</f>
        <v>#REF!</v>
      </c>
      <c r="Y86" s="187" t="e">
        <f>SUM(#REF!)</f>
        <v>#REF!</v>
      </c>
      <c r="Z86" s="187" t="e">
        <f>SUM(#REF!)</f>
        <v>#REF!</v>
      </c>
      <c r="AA86" s="187" t="e">
        <f>SUM(#REF!)</f>
        <v>#REF!</v>
      </c>
      <c r="AB86" s="187" t="e">
        <f>SUM(#REF!)</f>
        <v>#REF!</v>
      </c>
      <c r="AC86" s="187" t="e">
        <f>SUM(#REF!)</f>
        <v>#REF!</v>
      </c>
      <c r="AD86" s="187" t="e">
        <f>SUM(#REF!)</f>
        <v>#REF!</v>
      </c>
      <c r="AE86" s="187" t="e">
        <f>SUM(#REF!)</f>
        <v>#REF!</v>
      </c>
      <c r="AF86" s="187" t="e">
        <f>SUM(#REF!)</f>
        <v>#REF!</v>
      </c>
      <c r="AG86" s="187" t="e">
        <f>SUM(#REF!)</f>
        <v>#REF!</v>
      </c>
      <c r="AH86" s="187" t="e">
        <f>SUM(#REF!)</f>
        <v>#REF!</v>
      </c>
      <c r="AI86" s="187" t="e">
        <f>SUM(#REF!)</f>
        <v>#REF!</v>
      </c>
      <c r="AJ86" s="187" t="e">
        <f>SUM(#REF!)</f>
        <v>#REF!</v>
      </c>
      <c r="AK86" s="187" t="e">
        <f>SUM(#REF!)</f>
        <v>#REF!</v>
      </c>
      <c r="AL86" s="187" t="e">
        <f>SUM(#REF!)</f>
        <v>#REF!</v>
      </c>
      <c r="AM86" s="187" t="e">
        <f>SUM(#REF!)</f>
        <v>#REF!</v>
      </c>
      <c r="AN86" s="187" t="e">
        <f>SUM(#REF!)</f>
        <v>#REF!</v>
      </c>
      <c r="AO86" s="187" t="e">
        <f>SUM(#REF!)</f>
        <v>#REF!</v>
      </c>
      <c r="AP86" s="187" t="e">
        <f>SUM(#REF!)</f>
        <v>#REF!</v>
      </c>
      <c r="AQ86" s="187" t="e">
        <f>SUM(#REF!)</f>
        <v>#REF!</v>
      </c>
      <c r="AR86" s="187" t="e">
        <f>SUM(#REF!)</f>
        <v>#REF!</v>
      </c>
      <c r="AS86" s="187" t="e">
        <f>SUM(#REF!)</f>
        <v>#REF!</v>
      </c>
      <c r="AT86" s="187" t="e">
        <f>SUM(#REF!)</f>
        <v>#REF!</v>
      </c>
      <c r="AU86" s="187" t="e">
        <f>SUM(#REF!)</f>
        <v>#REF!</v>
      </c>
      <c r="IV86" s="4"/>
    </row>
    <row r="87" spans="1:256" s="1" customFormat="1" hidden="1" x14ac:dyDescent="0.25">
      <c r="A87" s="105" t="s">
        <v>276</v>
      </c>
      <c r="B87" s="105"/>
      <c r="C87" s="105" t="s">
        <v>276</v>
      </c>
      <c r="D87" s="105"/>
      <c r="E87" s="7">
        <v>24</v>
      </c>
      <c r="F87" s="105" t="e">
        <f t="shared" si="0"/>
        <v>#REF!</v>
      </c>
      <c r="G87" s="187"/>
      <c r="H87" s="18"/>
      <c r="I87" s="187"/>
      <c r="J87" s="187"/>
      <c r="K87" s="187"/>
      <c r="L87" s="187">
        <f>SUM($G$64:G87)</f>
        <v>0</v>
      </c>
      <c r="M87" s="187">
        <f>SUM($G$64:G87)</f>
        <v>0</v>
      </c>
      <c r="N87" s="187">
        <f>SUM($G$64:G87)</f>
        <v>0</v>
      </c>
      <c r="O87" s="187">
        <f>SUM($G$64:G87)</f>
        <v>0</v>
      </c>
      <c r="P87" s="187">
        <f>SUM($G$64:G87)</f>
        <v>0</v>
      </c>
      <c r="R87" s="187" t="e">
        <f>#REF!</f>
        <v>#REF!</v>
      </c>
      <c r="S87" s="187" t="e">
        <f>SUM(#REF!)</f>
        <v>#REF!</v>
      </c>
      <c r="T87" s="187" t="e">
        <f>SUM(#REF!)</f>
        <v>#REF!</v>
      </c>
      <c r="U87" s="187" t="e">
        <f>SUM(#REF!)</f>
        <v>#REF!</v>
      </c>
      <c r="V87" s="187" t="e">
        <f>SUM(#REF!)</f>
        <v>#REF!</v>
      </c>
      <c r="W87" s="187" t="e">
        <f>SUM(#REF!)</f>
        <v>#REF!</v>
      </c>
      <c r="X87" s="187" t="e">
        <f>SUM(#REF!)</f>
        <v>#REF!</v>
      </c>
      <c r="Y87" s="187" t="e">
        <f>SUM(#REF!)</f>
        <v>#REF!</v>
      </c>
      <c r="Z87" s="187" t="e">
        <f>SUM(#REF!)</f>
        <v>#REF!</v>
      </c>
      <c r="AA87" s="187" t="e">
        <f>SUM(#REF!)</f>
        <v>#REF!</v>
      </c>
      <c r="AB87" s="187" t="e">
        <f>SUM(#REF!)</f>
        <v>#REF!</v>
      </c>
      <c r="AC87" s="187" t="e">
        <f>SUM(#REF!)</f>
        <v>#REF!</v>
      </c>
      <c r="AD87" s="187" t="e">
        <f>SUM(#REF!)</f>
        <v>#REF!</v>
      </c>
      <c r="AE87" s="187" t="e">
        <f>SUM(#REF!)</f>
        <v>#REF!</v>
      </c>
      <c r="AF87" s="187" t="e">
        <f>SUM(#REF!)</f>
        <v>#REF!</v>
      </c>
      <c r="AG87" s="187" t="e">
        <f>SUM(#REF!)</f>
        <v>#REF!</v>
      </c>
      <c r="AH87" s="187" t="e">
        <f>SUM(#REF!)</f>
        <v>#REF!</v>
      </c>
      <c r="AI87" s="187" t="e">
        <f>SUM(#REF!)</f>
        <v>#REF!</v>
      </c>
      <c r="AJ87" s="187" t="e">
        <f>SUM(#REF!)</f>
        <v>#REF!</v>
      </c>
      <c r="AK87" s="187" t="e">
        <f>SUM(#REF!)</f>
        <v>#REF!</v>
      </c>
      <c r="AL87" s="187" t="e">
        <f>SUM(#REF!)</f>
        <v>#REF!</v>
      </c>
      <c r="AM87" s="187" t="e">
        <f>SUM(#REF!)</f>
        <v>#REF!</v>
      </c>
      <c r="AN87" s="187" t="e">
        <f>SUM(#REF!)</f>
        <v>#REF!</v>
      </c>
      <c r="AO87" s="187" t="e">
        <f>SUM(#REF!)</f>
        <v>#REF!</v>
      </c>
      <c r="AP87" s="187" t="e">
        <f>SUM(#REF!)</f>
        <v>#REF!</v>
      </c>
      <c r="AQ87" s="187" t="e">
        <f>SUM(#REF!)</f>
        <v>#REF!</v>
      </c>
      <c r="AR87" s="187" t="e">
        <f>SUM(#REF!)</f>
        <v>#REF!</v>
      </c>
      <c r="AS87" s="187" t="e">
        <f>SUM(#REF!)</f>
        <v>#REF!</v>
      </c>
      <c r="AT87" s="187" t="e">
        <f>SUM(#REF!)</f>
        <v>#REF!</v>
      </c>
      <c r="AU87" s="187" t="e">
        <f>SUM(#REF!)</f>
        <v>#REF!</v>
      </c>
      <c r="IV87" s="4"/>
    </row>
    <row r="88" spans="1:256" s="1" customFormat="1" hidden="1" x14ac:dyDescent="0.25">
      <c r="A88" s="105" t="s">
        <v>276</v>
      </c>
      <c r="B88" s="105"/>
      <c r="C88" s="105" t="s">
        <v>276</v>
      </c>
      <c r="D88" s="105"/>
      <c r="E88" s="7">
        <v>25</v>
      </c>
      <c r="F88" s="105" t="e">
        <f t="shared" si="0"/>
        <v>#REF!</v>
      </c>
      <c r="G88" s="187"/>
      <c r="H88" s="18"/>
      <c r="I88" s="187"/>
      <c r="J88" s="187"/>
      <c r="K88" s="187"/>
      <c r="L88" s="187">
        <f>SUM($G$64:G88)</f>
        <v>0</v>
      </c>
      <c r="M88" s="187">
        <f>SUM($G$64:G88)</f>
        <v>0</v>
      </c>
      <c r="N88" s="187">
        <f>SUM($G$64:G88)</f>
        <v>0</v>
      </c>
      <c r="O88" s="187">
        <f>SUM($G$64:G88)</f>
        <v>0</v>
      </c>
      <c r="P88" s="187">
        <f>SUM($G$64:G88)</f>
        <v>0</v>
      </c>
      <c r="R88" s="187" t="e">
        <f>#REF!</f>
        <v>#REF!</v>
      </c>
      <c r="S88" s="187" t="e">
        <f>SUM(#REF!)</f>
        <v>#REF!</v>
      </c>
      <c r="T88" s="187" t="e">
        <f>SUM(#REF!)</f>
        <v>#REF!</v>
      </c>
      <c r="U88" s="187" t="e">
        <f>SUM(#REF!)</f>
        <v>#REF!</v>
      </c>
      <c r="V88" s="187" t="e">
        <f>SUM(#REF!)</f>
        <v>#REF!</v>
      </c>
      <c r="W88" s="187" t="e">
        <f>SUM(#REF!)</f>
        <v>#REF!</v>
      </c>
      <c r="X88" s="187" t="e">
        <f>SUM(#REF!)</f>
        <v>#REF!</v>
      </c>
      <c r="Y88" s="187" t="e">
        <f>SUM(#REF!)</f>
        <v>#REF!</v>
      </c>
      <c r="Z88" s="187" t="e">
        <f>SUM(#REF!)</f>
        <v>#REF!</v>
      </c>
      <c r="AA88" s="187" t="e">
        <f>SUM(#REF!)</f>
        <v>#REF!</v>
      </c>
      <c r="AB88" s="187" t="e">
        <f>SUM(#REF!)</f>
        <v>#REF!</v>
      </c>
      <c r="AC88" s="187" t="e">
        <f>SUM(#REF!)</f>
        <v>#REF!</v>
      </c>
      <c r="AD88" s="187" t="e">
        <f>SUM(#REF!)</f>
        <v>#REF!</v>
      </c>
      <c r="AE88" s="187" t="e">
        <f>SUM(#REF!)</f>
        <v>#REF!</v>
      </c>
      <c r="AF88" s="187" t="e">
        <f>SUM(#REF!)</f>
        <v>#REF!</v>
      </c>
      <c r="AG88" s="187" t="e">
        <f>SUM(#REF!)</f>
        <v>#REF!</v>
      </c>
      <c r="AH88" s="187" t="e">
        <f>SUM(#REF!)</f>
        <v>#REF!</v>
      </c>
      <c r="AI88" s="187" t="e">
        <f>SUM(#REF!)</f>
        <v>#REF!</v>
      </c>
      <c r="AJ88" s="187" t="e">
        <f>SUM(#REF!)</f>
        <v>#REF!</v>
      </c>
      <c r="AK88" s="187" t="e">
        <f>SUM(#REF!)</f>
        <v>#REF!</v>
      </c>
      <c r="AL88" s="187" t="e">
        <f>SUM(#REF!)</f>
        <v>#REF!</v>
      </c>
      <c r="AM88" s="187" t="e">
        <f>SUM(#REF!)</f>
        <v>#REF!</v>
      </c>
      <c r="AN88" s="187" t="e">
        <f>SUM(#REF!)</f>
        <v>#REF!</v>
      </c>
      <c r="AO88" s="187" t="e">
        <f>SUM(#REF!)</f>
        <v>#REF!</v>
      </c>
      <c r="AP88" s="187" t="e">
        <f>SUM(#REF!)</f>
        <v>#REF!</v>
      </c>
      <c r="AQ88" s="187" t="e">
        <f>SUM(#REF!)</f>
        <v>#REF!</v>
      </c>
      <c r="AR88" s="187" t="e">
        <f>SUM(#REF!)</f>
        <v>#REF!</v>
      </c>
      <c r="AS88" s="187" t="e">
        <f>SUM(#REF!)</f>
        <v>#REF!</v>
      </c>
      <c r="AT88" s="187" t="e">
        <f>SUM(#REF!)</f>
        <v>#REF!</v>
      </c>
      <c r="AU88" s="187" t="e">
        <f>SUM(#REF!)</f>
        <v>#REF!</v>
      </c>
      <c r="IV88" s="4"/>
    </row>
    <row r="89" spans="1:256" s="1" customFormat="1" hidden="1" x14ac:dyDescent="0.25">
      <c r="A89" s="105" t="s">
        <v>276</v>
      </c>
      <c r="B89" s="105"/>
      <c r="C89" s="105" t="s">
        <v>276</v>
      </c>
      <c r="D89" s="105"/>
      <c r="E89" s="7">
        <v>26</v>
      </c>
      <c r="F89" s="105" t="e">
        <f t="shared" si="0"/>
        <v>#REF!</v>
      </c>
      <c r="G89" s="187"/>
      <c r="H89" s="18"/>
      <c r="I89" s="187"/>
      <c r="J89" s="187"/>
      <c r="K89" s="187"/>
      <c r="L89" s="187">
        <f>SUM(G64:G89)</f>
        <v>0</v>
      </c>
      <c r="M89" s="187">
        <f>SUM($G$64:G89)</f>
        <v>0</v>
      </c>
      <c r="N89" s="187">
        <f>SUM($G$64:G89)</f>
        <v>0</v>
      </c>
      <c r="O89" s="187">
        <f>SUM($G$64:G89)</f>
        <v>0</v>
      </c>
      <c r="P89" s="187">
        <f>SUM($G$64:G89)</f>
        <v>0</v>
      </c>
      <c r="R89" s="187" t="e">
        <f>#REF!</f>
        <v>#REF!</v>
      </c>
      <c r="S89" s="187" t="e">
        <f>SUM(#REF!)</f>
        <v>#REF!</v>
      </c>
      <c r="T89" s="187" t="e">
        <f>SUM(#REF!)</f>
        <v>#REF!</v>
      </c>
      <c r="U89" s="187" t="e">
        <f>SUM(#REF!)</f>
        <v>#REF!</v>
      </c>
      <c r="V89" s="187" t="e">
        <f>SUM(#REF!)</f>
        <v>#REF!</v>
      </c>
      <c r="W89" s="187" t="e">
        <f>SUM(#REF!)</f>
        <v>#REF!</v>
      </c>
      <c r="X89" s="187" t="e">
        <f>SUM(#REF!)</f>
        <v>#REF!</v>
      </c>
      <c r="Y89" s="187" t="e">
        <f>SUM(#REF!)</f>
        <v>#REF!</v>
      </c>
      <c r="Z89" s="187" t="e">
        <f>SUM(#REF!)</f>
        <v>#REF!</v>
      </c>
      <c r="AA89" s="187" t="e">
        <f>SUM(#REF!)</f>
        <v>#REF!</v>
      </c>
      <c r="AB89" s="187" t="e">
        <f>SUM(#REF!)</f>
        <v>#REF!</v>
      </c>
      <c r="AC89" s="187" t="e">
        <f>SUM(#REF!)</f>
        <v>#REF!</v>
      </c>
      <c r="AD89" s="187" t="e">
        <f>SUM(#REF!)</f>
        <v>#REF!</v>
      </c>
      <c r="AE89" s="187" t="e">
        <f>SUM(#REF!)</f>
        <v>#REF!</v>
      </c>
      <c r="AF89" s="187" t="e">
        <f>SUM(#REF!)</f>
        <v>#REF!</v>
      </c>
      <c r="AG89" s="187" t="e">
        <f>SUM(#REF!)</f>
        <v>#REF!</v>
      </c>
      <c r="AH89" s="187" t="e">
        <f>SUM(#REF!)</f>
        <v>#REF!</v>
      </c>
      <c r="AI89" s="187" t="e">
        <f>SUM(#REF!)</f>
        <v>#REF!</v>
      </c>
      <c r="AJ89" s="187" t="e">
        <f>SUM(#REF!)</f>
        <v>#REF!</v>
      </c>
      <c r="AK89" s="187" t="e">
        <f>SUM(#REF!)</f>
        <v>#REF!</v>
      </c>
      <c r="AL89" s="187" t="e">
        <f>SUM(#REF!)</f>
        <v>#REF!</v>
      </c>
      <c r="AM89" s="187" t="e">
        <f>SUM(#REF!)</f>
        <v>#REF!</v>
      </c>
      <c r="AN89" s="187" t="e">
        <f>SUM(#REF!)</f>
        <v>#REF!</v>
      </c>
      <c r="AO89" s="187" t="e">
        <f>SUM(#REF!)</f>
        <v>#REF!</v>
      </c>
      <c r="AP89" s="187" t="e">
        <f>SUM(#REF!)</f>
        <v>#REF!</v>
      </c>
      <c r="AQ89" s="187" t="e">
        <f>SUM(#REF!)</f>
        <v>#REF!</v>
      </c>
      <c r="AR89" s="187" t="e">
        <f>SUM(#REF!)</f>
        <v>#REF!</v>
      </c>
      <c r="AS89" s="187" t="e">
        <f>SUM(#REF!)</f>
        <v>#REF!</v>
      </c>
      <c r="AT89" s="187" t="e">
        <f>SUM(#REF!)</f>
        <v>#REF!</v>
      </c>
      <c r="AU89" s="187" t="e">
        <f>SUM(#REF!)</f>
        <v>#REF!</v>
      </c>
      <c r="IV89" s="4"/>
    </row>
    <row r="90" spans="1:256" s="1" customFormat="1" hidden="1" x14ac:dyDescent="0.25">
      <c r="A90" s="105" t="s">
        <v>276</v>
      </c>
      <c r="B90" s="105"/>
      <c r="C90" s="105" t="s">
        <v>276</v>
      </c>
      <c r="D90" s="105"/>
      <c r="E90" s="7">
        <v>27</v>
      </c>
      <c r="F90" s="105" t="e">
        <f t="shared" si="0"/>
        <v>#REF!</v>
      </c>
      <c r="G90" s="187"/>
      <c r="H90" s="18"/>
      <c r="I90" s="187"/>
      <c r="J90" s="187"/>
      <c r="K90" s="187"/>
      <c r="L90" s="187">
        <f>SUM(G65:G90)</f>
        <v>0</v>
      </c>
      <c r="M90" s="187">
        <f>SUM(G64:G90)</f>
        <v>0</v>
      </c>
      <c r="N90" s="187">
        <f>SUM($G$64:G90)</f>
        <v>0</v>
      </c>
      <c r="O90" s="187">
        <f>SUM($G$64:G90)</f>
        <v>0</v>
      </c>
      <c r="P90" s="187">
        <f>SUM($G$64:G90)</f>
        <v>0</v>
      </c>
      <c r="R90" s="187" t="e">
        <f>#REF!</f>
        <v>#REF!</v>
      </c>
      <c r="S90" s="187" t="e">
        <f>SUM(#REF!)</f>
        <v>#REF!</v>
      </c>
      <c r="T90" s="187" t="e">
        <f>SUM(#REF!)</f>
        <v>#REF!</v>
      </c>
      <c r="U90" s="187" t="e">
        <f>SUM(#REF!)</f>
        <v>#REF!</v>
      </c>
      <c r="V90" s="187" t="e">
        <f>SUM(#REF!)</f>
        <v>#REF!</v>
      </c>
      <c r="W90" s="187" t="e">
        <f>SUM(#REF!)</f>
        <v>#REF!</v>
      </c>
      <c r="X90" s="187" t="e">
        <f>SUM(#REF!)</f>
        <v>#REF!</v>
      </c>
      <c r="Y90" s="187" t="e">
        <f>SUM(#REF!)</f>
        <v>#REF!</v>
      </c>
      <c r="Z90" s="187" t="e">
        <f>SUM(#REF!)</f>
        <v>#REF!</v>
      </c>
      <c r="AA90" s="187" t="e">
        <f>SUM(#REF!)</f>
        <v>#REF!</v>
      </c>
      <c r="AB90" s="187" t="e">
        <f>SUM(#REF!)</f>
        <v>#REF!</v>
      </c>
      <c r="AC90" s="187" t="e">
        <f>SUM(#REF!)</f>
        <v>#REF!</v>
      </c>
      <c r="AD90" s="187" t="e">
        <f>SUM(#REF!)</f>
        <v>#REF!</v>
      </c>
      <c r="AE90" s="187" t="e">
        <f>SUM(#REF!)</f>
        <v>#REF!</v>
      </c>
      <c r="AF90" s="187" t="e">
        <f>SUM(#REF!)</f>
        <v>#REF!</v>
      </c>
      <c r="AG90" s="187" t="e">
        <f>SUM(#REF!)</f>
        <v>#REF!</v>
      </c>
      <c r="AH90" s="187" t="e">
        <f>SUM(#REF!)</f>
        <v>#REF!</v>
      </c>
      <c r="AI90" s="187" t="e">
        <f>SUM(#REF!)</f>
        <v>#REF!</v>
      </c>
      <c r="AJ90" s="187" t="e">
        <f>SUM(#REF!)</f>
        <v>#REF!</v>
      </c>
      <c r="AK90" s="187" t="e">
        <f>SUM(#REF!)</f>
        <v>#REF!</v>
      </c>
      <c r="AL90" s="187" t="e">
        <f>SUM(#REF!)</f>
        <v>#REF!</v>
      </c>
      <c r="AM90" s="187" t="e">
        <f>SUM(#REF!)</f>
        <v>#REF!</v>
      </c>
      <c r="AN90" s="187" t="e">
        <f>SUM(#REF!)</f>
        <v>#REF!</v>
      </c>
      <c r="AO90" s="187" t="e">
        <f>SUM(#REF!)</f>
        <v>#REF!</v>
      </c>
      <c r="AP90" s="187" t="e">
        <f>SUM(#REF!)</f>
        <v>#REF!</v>
      </c>
      <c r="AQ90" s="187" t="e">
        <f>SUM(#REF!)</f>
        <v>#REF!</v>
      </c>
      <c r="AR90" s="187" t="e">
        <f>SUM(#REF!)</f>
        <v>#REF!</v>
      </c>
      <c r="AS90" s="187" t="e">
        <f>SUM(#REF!)</f>
        <v>#REF!</v>
      </c>
      <c r="AT90" s="187" t="e">
        <f>SUM(#REF!)</f>
        <v>#REF!</v>
      </c>
      <c r="AU90" s="187" t="e">
        <f>SUM(#REF!)</f>
        <v>#REF!</v>
      </c>
      <c r="IV90" s="4"/>
    </row>
    <row r="91" spans="1:256" s="1" customFormat="1" hidden="1" x14ac:dyDescent="0.25">
      <c r="A91" s="105" t="s">
        <v>276</v>
      </c>
      <c r="B91" s="105"/>
      <c r="C91" s="105" t="s">
        <v>276</v>
      </c>
      <c r="D91" s="105"/>
      <c r="E91" s="7">
        <v>28</v>
      </c>
      <c r="F91" s="105" t="e">
        <f t="shared" si="0"/>
        <v>#REF!</v>
      </c>
      <c r="G91" s="187"/>
      <c r="H91" s="18"/>
      <c r="I91" s="187"/>
      <c r="J91" s="187"/>
      <c r="K91" s="187"/>
      <c r="L91" s="187">
        <f>SUM(G66:G91)</f>
        <v>0</v>
      </c>
      <c r="M91" s="187">
        <f>SUM(G65:G91)</f>
        <v>0</v>
      </c>
      <c r="N91" s="187">
        <f>SUM(G64:G91)</f>
        <v>0</v>
      </c>
      <c r="O91" s="187">
        <f>SUM($G$64:G91)</f>
        <v>0</v>
      </c>
      <c r="P91" s="187">
        <f>SUM($G$64:G91)</f>
        <v>0</v>
      </c>
      <c r="R91" s="187" t="e">
        <f>#REF!</f>
        <v>#REF!</v>
      </c>
      <c r="S91" s="187" t="e">
        <f>SUM(#REF!)</f>
        <v>#REF!</v>
      </c>
      <c r="T91" s="187" t="e">
        <f>SUM(#REF!)</f>
        <v>#REF!</v>
      </c>
      <c r="U91" s="187" t="e">
        <f>SUM(#REF!)</f>
        <v>#REF!</v>
      </c>
      <c r="V91" s="187" t="e">
        <f>SUM(#REF!)</f>
        <v>#REF!</v>
      </c>
      <c r="W91" s="187" t="e">
        <f>SUM(#REF!)</f>
        <v>#REF!</v>
      </c>
      <c r="X91" s="187" t="e">
        <f>SUM(#REF!)</f>
        <v>#REF!</v>
      </c>
      <c r="Y91" s="187" t="e">
        <f>SUM(#REF!)</f>
        <v>#REF!</v>
      </c>
      <c r="Z91" s="187" t="e">
        <f>SUM(#REF!)</f>
        <v>#REF!</v>
      </c>
      <c r="AA91" s="187" t="e">
        <f>SUM(#REF!)</f>
        <v>#REF!</v>
      </c>
      <c r="AB91" s="187" t="e">
        <f>SUM(#REF!)</f>
        <v>#REF!</v>
      </c>
      <c r="AC91" s="187" t="e">
        <f>SUM(#REF!)</f>
        <v>#REF!</v>
      </c>
      <c r="AD91" s="187" t="e">
        <f>SUM(#REF!)</f>
        <v>#REF!</v>
      </c>
      <c r="AE91" s="187" t="e">
        <f>SUM(#REF!)</f>
        <v>#REF!</v>
      </c>
      <c r="AF91" s="187" t="e">
        <f>SUM(#REF!)</f>
        <v>#REF!</v>
      </c>
      <c r="AG91" s="187" t="e">
        <f>SUM(#REF!)</f>
        <v>#REF!</v>
      </c>
      <c r="AH91" s="187" t="e">
        <f>SUM(#REF!)</f>
        <v>#REF!</v>
      </c>
      <c r="AI91" s="187" t="e">
        <f>SUM(#REF!)</f>
        <v>#REF!</v>
      </c>
      <c r="AJ91" s="187" t="e">
        <f>SUM(#REF!)</f>
        <v>#REF!</v>
      </c>
      <c r="AK91" s="187" t="e">
        <f>SUM(#REF!)</f>
        <v>#REF!</v>
      </c>
      <c r="AL91" s="187" t="e">
        <f>SUM(#REF!)</f>
        <v>#REF!</v>
      </c>
      <c r="AM91" s="187" t="e">
        <f>SUM(#REF!)</f>
        <v>#REF!</v>
      </c>
      <c r="AN91" s="187" t="e">
        <f>SUM(#REF!)</f>
        <v>#REF!</v>
      </c>
      <c r="AO91" s="187" t="e">
        <f>SUM(#REF!)</f>
        <v>#REF!</v>
      </c>
      <c r="AP91" s="187" t="e">
        <f>SUM(#REF!)</f>
        <v>#REF!</v>
      </c>
      <c r="AQ91" s="187" t="e">
        <f>SUM(#REF!)</f>
        <v>#REF!</v>
      </c>
      <c r="AR91" s="187" t="e">
        <f>SUM(#REF!)</f>
        <v>#REF!</v>
      </c>
      <c r="AS91" s="187" t="e">
        <f>SUM(#REF!)</f>
        <v>#REF!</v>
      </c>
      <c r="AT91" s="187" t="e">
        <f>SUM(#REF!)</f>
        <v>#REF!</v>
      </c>
      <c r="AU91" s="187" t="e">
        <f>SUM(#REF!)</f>
        <v>#REF!</v>
      </c>
      <c r="IV91" s="4"/>
    </row>
    <row r="92" spans="1:256" s="1" customFormat="1" hidden="1" x14ac:dyDescent="0.25">
      <c r="A92" s="105" t="s">
        <v>276</v>
      </c>
      <c r="B92" s="105"/>
      <c r="C92" s="105" t="s">
        <v>276</v>
      </c>
      <c r="D92" s="105"/>
      <c r="E92" s="7">
        <v>29</v>
      </c>
      <c r="F92" s="105" t="e">
        <f t="shared" si="0"/>
        <v>#REF!</v>
      </c>
      <c r="G92" s="187"/>
      <c r="H92" s="18"/>
      <c r="I92" s="187"/>
      <c r="J92" s="187"/>
      <c r="K92" s="187"/>
      <c r="L92" s="187">
        <f>SUM(G67:G92)</f>
        <v>0</v>
      </c>
      <c r="M92" s="187">
        <f>SUM(G66:G92)</f>
        <v>0</v>
      </c>
      <c r="N92" s="187">
        <f>SUM(G65:G92)</f>
        <v>0</v>
      </c>
      <c r="O92" s="187">
        <f>SUM(G64:G92)</f>
        <v>0</v>
      </c>
      <c r="P92" s="187">
        <f>SUM($G$64:G92)</f>
        <v>0</v>
      </c>
      <c r="R92" s="187" t="e">
        <f>#REF!</f>
        <v>#REF!</v>
      </c>
      <c r="S92" s="187" t="e">
        <f>SUM(#REF!)</f>
        <v>#REF!</v>
      </c>
      <c r="T92" s="187" t="e">
        <f>SUM(#REF!)</f>
        <v>#REF!</v>
      </c>
      <c r="U92" s="187" t="e">
        <f>SUM(#REF!)</f>
        <v>#REF!</v>
      </c>
      <c r="V92" s="187" t="e">
        <f>SUM(#REF!)</f>
        <v>#REF!</v>
      </c>
      <c r="W92" s="187" t="e">
        <f>SUM(#REF!)</f>
        <v>#REF!</v>
      </c>
      <c r="X92" s="187" t="e">
        <f>SUM(#REF!)</f>
        <v>#REF!</v>
      </c>
      <c r="Y92" s="187" t="e">
        <f>SUM(#REF!)</f>
        <v>#REF!</v>
      </c>
      <c r="Z92" s="187" t="e">
        <f>SUM(#REF!)</f>
        <v>#REF!</v>
      </c>
      <c r="AA92" s="187" t="e">
        <f>SUM(#REF!)</f>
        <v>#REF!</v>
      </c>
      <c r="AB92" s="187" t="e">
        <f>SUM(#REF!)</f>
        <v>#REF!</v>
      </c>
      <c r="AC92" s="187" t="e">
        <f>SUM(#REF!)</f>
        <v>#REF!</v>
      </c>
      <c r="AD92" s="187" t="e">
        <f>SUM(#REF!)</f>
        <v>#REF!</v>
      </c>
      <c r="AE92" s="187" t="e">
        <f>SUM(#REF!)</f>
        <v>#REF!</v>
      </c>
      <c r="AF92" s="187" t="e">
        <f>SUM(#REF!)</f>
        <v>#REF!</v>
      </c>
      <c r="AG92" s="187" t="e">
        <f>SUM(#REF!)</f>
        <v>#REF!</v>
      </c>
      <c r="AH92" s="187" t="e">
        <f>SUM(#REF!)</f>
        <v>#REF!</v>
      </c>
      <c r="AI92" s="187" t="e">
        <f>SUM(#REF!)</f>
        <v>#REF!</v>
      </c>
      <c r="AJ92" s="187" t="e">
        <f>SUM(#REF!)</f>
        <v>#REF!</v>
      </c>
      <c r="AK92" s="187" t="e">
        <f>SUM(#REF!)</f>
        <v>#REF!</v>
      </c>
      <c r="AL92" s="187" t="e">
        <f>SUM(#REF!)</f>
        <v>#REF!</v>
      </c>
      <c r="AM92" s="187" t="e">
        <f>SUM(#REF!)</f>
        <v>#REF!</v>
      </c>
      <c r="AN92" s="187" t="e">
        <f>SUM(#REF!)</f>
        <v>#REF!</v>
      </c>
      <c r="AO92" s="187" t="e">
        <f>SUM(#REF!)</f>
        <v>#REF!</v>
      </c>
      <c r="AP92" s="187" t="e">
        <f>SUM(#REF!)</f>
        <v>#REF!</v>
      </c>
      <c r="AQ92" s="187" t="e">
        <f>SUM(#REF!)</f>
        <v>#REF!</v>
      </c>
      <c r="AR92" s="187" t="e">
        <f>SUM(#REF!)</f>
        <v>#REF!</v>
      </c>
      <c r="AS92" s="187" t="e">
        <f>SUM(#REF!)</f>
        <v>#REF!</v>
      </c>
      <c r="AT92" s="187" t="e">
        <f>SUM(#REF!)</f>
        <v>#REF!</v>
      </c>
      <c r="AU92" s="187" t="e">
        <f>SUM(#REF!)</f>
        <v>#REF!</v>
      </c>
      <c r="IV92" s="4"/>
    </row>
    <row r="93" spans="1:256" s="1" customFormat="1" hidden="1" x14ac:dyDescent="0.25">
      <c r="A93" s="105" t="s">
        <v>276</v>
      </c>
      <c r="B93" s="105"/>
      <c r="C93" s="105" t="s">
        <v>276</v>
      </c>
      <c r="D93" s="105"/>
      <c r="E93" s="7">
        <v>30</v>
      </c>
      <c r="F93" s="105" t="e">
        <f t="shared" si="0"/>
        <v>#REF!</v>
      </c>
      <c r="G93" s="187"/>
      <c r="H93" s="18"/>
      <c r="I93" s="187"/>
      <c r="J93" s="187"/>
      <c r="K93" s="187"/>
      <c r="L93" s="187">
        <f>SUM(G68:G93)</f>
        <v>0</v>
      </c>
      <c r="M93" s="187">
        <f>SUM(G67:G93)</f>
        <v>0</v>
      </c>
      <c r="N93" s="187">
        <f>SUM(G66:G93)</f>
        <v>0</v>
      </c>
      <c r="O93" s="187">
        <f>SUM(G65:G93)</f>
        <v>0</v>
      </c>
      <c r="P93" s="187">
        <f>SUM($G$64:G93)</f>
        <v>0</v>
      </c>
      <c r="R93" s="187" t="e">
        <f>#REF!</f>
        <v>#REF!</v>
      </c>
      <c r="S93" s="187" t="e">
        <f>SUM(#REF!)</f>
        <v>#REF!</v>
      </c>
      <c r="T93" s="187" t="e">
        <f>SUM(#REF!)</f>
        <v>#REF!</v>
      </c>
      <c r="U93" s="187" t="e">
        <f>SUM(#REF!)</f>
        <v>#REF!</v>
      </c>
      <c r="V93" s="187" t="e">
        <f>SUM(#REF!)</f>
        <v>#REF!</v>
      </c>
      <c r="W93" s="187" t="e">
        <f>SUM(#REF!)</f>
        <v>#REF!</v>
      </c>
      <c r="X93" s="187" t="e">
        <f>SUM(#REF!)</f>
        <v>#REF!</v>
      </c>
      <c r="Y93" s="187" t="e">
        <f>SUM(#REF!)</f>
        <v>#REF!</v>
      </c>
      <c r="Z93" s="187" t="e">
        <f>SUM(#REF!)</f>
        <v>#REF!</v>
      </c>
      <c r="AA93" s="187" t="e">
        <f>SUM(#REF!)</f>
        <v>#REF!</v>
      </c>
      <c r="AB93" s="187" t="e">
        <f>SUM(#REF!)</f>
        <v>#REF!</v>
      </c>
      <c r="AC93" s="187" t="e">
        <f>SUM(#REF!)</f>
        <v>#REF!</v>
      </c>
      <c r="AD93" s="187" t="e">
        <f>SUM(#REF!)</f>
        <v>#REF!</v>
      </c>
      <c r="AE93" s="187" t="e">
        <f>SUM(#REF!)</f>
        <v>#REF!</v>
      </c>
      <c r="AF93" s="187" t="e">
        <f>SUM(#REF!)</f>
        <v>#REF!</v>
      </c>
      <c r="AG93" s="187" t="e">
        <f>SUM(#REF!)</f>
        <v>#REF!</v>
      </c>
      <c r="AH93" s="187" t="e">
        <f>SUM(#REF!)</f>
        <v>#REF!</v>
      </c>
      <c r="AI93" s="187" t="e">
        <f>SUM(#REF!)</f>
        <v>#REF!</v>
      </c>
      <c r="AJ93" s="187" t="e">
        <f>SUM(#REF!)</f>
        <v>#REF!</v>
      </c>
      <c r="AK93" s="187" t="e">
        <f>SUM(#REF!)</f>
        <v>#REF!</v>
      </c>
      <c r="AL93" s="187" t="e">
        <f>SUM(#REF!)</f>
        <v>#REF!</v>
      </c>
      <c r="AM93" s="187" t="e">
        <f>SUM(#REF!)</f>
        <v>#REF!</v>
      </c>
      <c r="AN93" s="187" t="e">
        <f>SUM(#REF!)</f>
        <v>#REF!</v>
      </c>
      <c r="AO93" s="187" t="e">
        <f>SUM(#REF!)</f>
        <v>#REF!</v>
      </c>
      <c r="AP93" s="187" t="e">
        <f>SUM(#REF!)</f>
        <v>#REF!</v>
      </c>
      <c r="AQ93" s="187" t="e">
        <f>SUM(#REF!)</f>
        <v>#REF!</v>
      </c>
      <c r="AR93" s="187" t="e">
        <f>SUM(#REF!)</f>
        <v>#REF!</v>
      </c>
      <c r="AS93" s="187" t="e">
        <f>SUM(#REF!)</f>
        <v>#REF!</v>
      </c>
      <c r="AT93" s="187" t="e">
        <f>SUM(#REF!)</f>
        <v>#REF!</v>
      </c>
      <c r="AU93" s="187" t="e">
        <f>SUM(#REF!)</f>
        <v>#REF!</v>
      </c>
      <c r="IV93" s="4"/>
    </row>
    <row r="94" spans="1:256" s="1" customFormat="1" hidden="1" x14ac:dyDescent="0.25">
      <c r="A94" s="105" t="s">
        <v>276</v>
      </c>
      <c r="B94" s="105"/>
      <c r="C94" s="105" t="s">
        <v>276</v>
      </c>
      <c r="D94" s="105"/>
      <c r="E94" s="7"/>
      <c r="F94" s="105"/>
      <c r="G94" s="187"/>
      <c r="H94" s="18"/>
      <c r="IV94" s="4"/>
    </row>
    <row r="95" spans="1:256" s="1" customFormat="1" hidden="1" x14ac:dyDescent="0.25">
      <c r="A95" s="105" t="s">
        <v>276</v>
      </c>
      <c r="B95" s="105"/>
      <c r="C95" s="105" t="s">
        <v>276</v>
      </c>
      <c r="D95" s="105"/>
      <c r="E95" s="7"/>
      <c r="F95" s="105"/>
      <c r="G95" s="187"/>
      <c r="H95" s="18"/>
      <c r="IV95" s="4"/>
    </row>
    <row r="96" spans="1:256" s="1" customFormat="1" hidden="1" x14ac:dyDescent="0.25">
      <c r="C96" s="105" t="s">
        <v>276</v>
      </c>
      <c r="D96" s="105"/>
      <c r="E96" s="7"/>
      <c r="F96" s="105"/>
      <c r="H96" s="18"/>
      <c r="IV96" s="4"/>
    </row>
    <row r="97" spans="1:256" s="1" customFormat="1" x14ac:dyDescent="0.25">
      <c r="D97" s="407" t="s">
        <v>512</v>
      </c>
      <c r="E97" s="369"/>
      <c r="F97" s="369"/>
      <c r="H97" s="18"/>
      <c r="IV97" s="4"/>
    </row>
    <row r="98" spans="1:256" s="1" customFormat="1" ht="13" x14ac:dyDescent="0.3">
      <c r="D98" s="369"/>
      <c r="E98" s="369"/>
      <c r="F98" s="369"/>
      <c r="G98" s="199">
        <f>'ZwischenErgebnisse Lehre'!F78</f>
        <v>0</v>
      </c>
      <c r="H98" s="199">
        <f>'ZwischenErgebnisse Lehre'!L78</f>
        <v>0</v>
      </c>
      <c r="I98" s="199">
        <f>'ZwischenErgebnisse Lehre'!R78</f>
        <v>0</v>
      </c>
      <c r="J98" s="199">
        <f>'ZwischenErgebnisse Lehre'!X78</f>
        <v>0</v>
      </c>
      <c r="K98" s="199">
        <f>'ZwischenErgebnisse Lehre'!AD78</f>
        <v>0</v>
      </c>
      <c r="IV98" s="4"/>
    </row>
    <row r="99" spans="1:256" s="1" customFormat="1" ht="13" hidden="1" x14ac:dyDescent="0.3">
      <c r="D99" s="105"/>
      <c r="E99" s="7"/>
      <c r="F99" s="105"/>
      <c r="G99" s="185">
        <f>'ZwischenErgebnisse Lehre'!F80</f>
        <v>0</v>
      </c>
      <c r="H99" s="185">
        <f>'ZwischenErgebnisse Lehre'!L80</f>
        <v>0</v>
      </c>
      <c r="I99" s="185">
        <f>'ZwischenErgebnisse Lehre'!R80</f>
        <v>0</v>
      </c>
      <c r="J99" s="185">
        <f>'ZwischenErgebnisse Lehre'!X80</f>
        <v>0</v>
      </c>
      <c r="K99" s="185">
        <f>'ZwischenErgebnisse Lehre'!AD80</f>
        <v>0</v>
      </c>
      <c r="IV99" s="4"/>
    </row>
    <row r="100" spans="1:256" s="1" customFormat="1" ht="13" hidden="1" x14ac:dyDescent="0.3">
      <c r="D100" s="105"/>
      <c r="E100" s="7"/>
      <c r="F100" s="105"/>
      <c r="G100" s="185">
        <f>'ZwischenErgebnisse Lehre'!F81</f>
        <v>0</v>
      </c>
      <c r="H100" s="185">
        <f>'ZwischenErgebnisse Lehre'!L81</f>
        <v>0</v>
      </c>
      <c r="I100" s="185">
        <f>'ZwischenErgebnisse Lehre'!R81</f>
        <v>0</v>
      </c>
      <c r="J100" s="185">
        <f>'ZwischenErgebnisse Lehre'!X81</f>
        <v>0</v>
      </c>
      <c r="K100" s="185">
        <f>'ZwischenErgebnisse Lehre'!AD81</f>
        <v>0</v>
      </c>
      <c r="IV100" s="4"/>
    </row>
    <row r="101" spans="1:256" s="1" customFormat="1" hidden="1" x14ac:dyDescent="0.25">
      <c r="D101" s="105"/>
      <c r="E101" s="7"/>
      <c r="F101" s="105"/>
      <c r="G101" s="1">
        <f>'ZwischenErgebnisse Lehre'!F82</f>
        <v>0</v>
      </c>
      <c r="H101" s="18">
        <f>'ZwischenErgebnisse Lehre'!L82</f>
        <v>0</v>
      </c>
      <c r="I101" s="1">
        <f>'ZwischenErgebnisse Lehre'!R82</f>
        <v>0</v>
      </c>
      <c r="J101" s="1">
        <f>'ZwischenErgebnisse Lehre'!X82</f>
        <v>0</v>
      </c>
      <c r="K101" s="1">
        <f>'ZwischenErgebnisse Lehre'!AD82</f>
        <v>0</v>
      </c>
      <c r="IV101" s="4"/>
    </row>
    <row r="102" spans="1:256" s="1" customFormat="1" ht="13" hidden="1" x14ac:dyDescent="0.3">
      <c r="A102" s="10"/>
      <c r="B102" s="10"/>
      <c r="D102" s="369"/>
      <c r="E102" s="369"/>
      <c r="F102" s="369"/>
      <c r="G102" s="1">
        <f>'ZwischenErgebnisse Lehre'!F83</f>
        <v>0</v>
      </c>
      <c r="H102" s="18">
        <f>'ZwischenErgebnisse Lehre'!L83</f>
        <v>0</v>
      </c>
      <c r="I102" s="1">
        <f>'ZwischenErgebnisse Lehre'!R83</f>
        <v>0</v>
      </c>
      <c r="J102" s="1">
        <f>'ZwischenErgebnisse Lehre'!X83</f>
        <v>0</v>
      </c>
      <c r="K102" s="1">
        <f>'ZwischenErgebnisse Lehre'!AD83</f>
        <v>0</v>
      </c>
      <c r="IV102" s="4"/>
    </row>
    <row r="103" spans="1:256" s="1" customFormat="1" ht="12.75" hidden="1" customHeight="1" x14ac:dyDescent="0.25">
      <c r="D103" s="369"/>
      <c r="E103" s="369"/>
      <c r="F103" s="369"/>
      <c r="G103" s="179">
        <f>'ZwischenErgebnisse Lehre'!F84</f>
        <v>0</v>
      </c>
      <c r="H103" s="179">
        <f>'ZwischenErgebnisse Lehre'!L84</f>
        <v>0</v>
      </c>
      <c r="I103" s="179">
        <f>'ZwischenErgebnisse Lehre'!R84</f>
        <v>0</v>
      </c>
      <c r="J103" s="179">
        <f>'ZwischenErgebnisse Lehre'!X84</f>
        <v>0</v>
      </c>
      <c r="K103" s="179">
        <f>'ZwischenErgebnisse Lehre'!AD84</f>
        <v>0</v>
      </c>
      <c r="IV103" s="4"/>
    </row>
    <row r="104" spans="1:256" s="1" customFormat="1" hidden="1" x14ac:dyDescent="0.25">
      <c r="D104" s="7"/>
      <c r="E104" s="7"/>
      <c r="F104" s="105"/>
      <c r="G104" s="1">
        <f>'ZwischenErgebnisse Lehre'!F85</f>
        <v>0</v>
      </c>
      <c r="H104" s="18">
        <f>'ZwischenErgebnisse Lehre'!L85</f>
        <v>0</v>
      </c>
      <c r="I104" s="1">
        <f>'ZwischenErgebnisse Lehre'!R85</f>
        <v>0</v>
      </c>
      <c r="J104" s="1">
        <f>'ZwischenErgebnisse Lehre'!X85</f>
        <v>0</v>
      </c>
      <c r="K104" s="1">
        <f>'ZwischenErgebnisse Lehre'!AD85</f>
        <v>0</v>
      </c>
      <c r="IV104" s="4"/>
    </row>
    <row r="105" spans="1:256" s="1" customFormat="1" ht="13" hidden="1" x14ac:dyDescent="0.3">
      <c r="A105" s="10"/>
      <c r="B105" s="10"/>
      <c r="D105" s="369"/>
      <c r="E105" s="369"/>
      <c r="F105" s="369"/>
      <c r="G105" s="1">
        <f>'ZwischenErgebnisse Lehre'!F86</f>
        <v>0</v>
      </c>
      <c r="H105" s="18">
        <f>'ZwischenErgebnisse Lehre'!L86</f>
        <v>0</v>
      </c>
      <c r="I105" s="1">
        <f>'ZwischenErgebnisse Lehre'!R86</f>
        <v>0</v>
      </c>
      <c r="J105" s="1">
        <f>'ZwischenErgebnisse Lehre'!X86</f>
        <v>0</v>
      </c>
      <c r="K105" s="1">
        <f>'ZwischenErgebnisse Lehre'!AD86</f>
        <v>0</v>
      </c>
      <c r="IV105" s="4"/>
    </row>
    <row r="106" spans="1:256" s="1" customFormat="1" hidden="1" x14ac:dyDescent="0.25">
      <c r="D106" s="369"/>
      <c r="E106" s="369"/>
      <c r="F106" s="369"/>
      <c r="G106" s="179">
        <f>'ZwischenErgebnisse Lehre'!F87</f>
        <v>0</v>
      </c>
      <c r="H106" s="179">
        <f>'ZwischenErgebnisse Lehre'!L87</f>
        <v>0</v>
      </c>
      <c r="I106" s="179">
        <f>'ZwischenErgebnisse Lehre'!R87</f>
        <v>0</v>
      </c>
      <c r="J106" s="179">
        <f>'ZwischenErgebnisse Lehre'!X87</f>
        <v>0</v>
      </c>
      <c r="K106" s="179">
        <f>'ZwischenErgebnisse Lehre'!AD87</f>
        <v>0</v>
      </c>
      <c r="IV106" s="4"/>
    </row>
    <row r="107" spans="1:256" s="1" customFormat="1" hidden="1" x14ac:dyDescent="0.25">
      <c r="D107" s="105"/>
      <c r="E107" s="7"/>
      <c r="F107" s="105"/>
      <c r="G107" s="1">
        <f>'ZwischenErgebnisse Lehre'!F88</f>
        <v>0</v>
      </c>
      <c r="H107" s="18">
        <f>'ZwischenErgebnisse Lehre'!L88</f>
        <v>0</v>
      </c>
      <c r="I107" s="1">
        <f>'ZwischenErgebnisse Lehre'!R88</f>
        <v>0</v>
      </c>
      <c r="J107" s="1">
        <f>'ZwischenErgebnisse Lehre'!X88</f>
        <v>0</v>
      </c>
      <c r="K107" s="1">
        <f>'ZwischenErgebnisse Lehre'!AD88</f>
        <v>0</v>
      </c>
      <c r="IV107" s="4"/>
    </row>
    <row r="108" spans="1:256" s="1" customFormat="1" ht="13" hidden="1" x14ac:dyDescent="0.3">
      <c r="A108" s="10"/>
      <c r="B108" s="10"/>
      <c r="D108" s="369"/>
      <c r="E108" s="369"/>
      <c r="F108" s="369"/>
      <c r="G108" s="1">
        <f>'ZwischenErgebnisse Lehre'!F89</f>
        <v>0</v>
      </c>
      <c r="H108" s="18">
        <f>'ZwischenErgebnisse Lehre'!L89</f>
        <v>0</v>
      </c>
      <c r="I108" s="1">
        <f>'ZwischenErgebnisse Lehre'!R89</f>
        <v>0</v>
      </c>
      <c r="J108" s="1">
        <f>'ZwischenErgebnisse Lehre'!X89</f>
        <v>0</v>
      </c>
      <c r="K108" s="1">
        <f>'ZwischenErgebnisse Lehre'!AD89</f>
        <v>0</v>
      </c>
      <c r="IV108" s="4"/>
    </row>
    <row r="109" spans="1:256" s="1" customFormat="1" ht="13" hidden="1" x14ac:dyDescent="0.3">
      <c r="A109" s="67"/>
      <c r="B109" s="67"/>
      <c r="D109" s="369"/>
      <c r="E109" s="369"/>
      <c r="F109" s="369"/>
      <c r="G109" s="179">
        <f>'ZwischenErgebnisse Lehre'!F90</f>
        <v>0</v>
      </c>
      <c r="H109" s="179">
        <f>'ZwischenErgebnisse Lehre'!L90</f>
        <v>0</v>
      </c>
      <c r="I109" s="179">
        <f>'ZwischenErgebnisse Lehre'!R90</f>
        <v>0</v>
      </c>
      <c r="J109" s="179">
        <f>'ZwischenErgebnisse Lehre'!X90</f>
        <v>0</v>
      </c>
      <c r="K109" s="179">
        <f>'ZwischenErgebnisse Lehre'!AD90</f>
        <v>0</v>
      </c>
      <c r="IV109" s="4"/>
    </row>
    <row r="110" spans="1:256" s="1" customFormat="1" hidden="1" x14ac:dyDescent="0.25">
      <c r="A110" s="105"/>
      <c r="B110" s="105"/>
      <c r="D110" s="105"/>
      <c r="E110" s="7"/>
      <c r="F110" s="105"/>
      <c r="G110" s="1">
        <f>'ZwischenErgebnisse Lehre'!F91</f>
        <v>0</v>
      </c>
      <c r="H110" s="18">
        <f>'ZwischenErgebnisse Lehre'!L91</f>
        <v>0</v>
      </c>
      <c r="I110" s="1">
        <f>'ZwischenErgebnisse Lehre'!R91</f>
        <v>0</v>
      </c>
      <c r="J110" s="1">
        <f>'ZwischenErgebnisse Lehre'!X91</f>
        <v>0</v>
      </c>
      <c r="K110" s="1">
        <f>'ZwischenErgebnisse Lehre'!AD91</f>
        <v>0</v>
      </c>
      <c r="IV110" s="4"/>
    </row>
    <row r="111" spans="1:256" s="1" customFormat="1" hidden="1" x14ac:dyDescent="0.25">
      <c r="A111" s="105"/>
      <c r="B111" s="105"/>
      <c r="D111" s="105"/>
      <c r="E111" s="7"/>
      <c r="F111" s="105"/>
      <c r="G111" s="1">
        <f>'ZwischenErgebnisse Lehre'!F92</f>
        <v>0</v>
      </c>
      <c r="H111" s="18">
        <f>'ZwischenErgebnisse Lehre'!L92</f>
        <v>0</v>
      </c>
      <c r="I111" s="1">
        <f>'ZwischenErgebnisse Lehre'!R92</f>
        <v>0</v>
      </c>
      <c r="J111" s="1">
        <f>'ZwischenErgebnisse Lehre'!X92</f>
        <v>0</v>
      </c>
      <c r="K111" s="1">
        <f>'ZwischenErgebnisse Lehre'!AD92</f>
        <v>0</v>
      </c>
      <c r="IV111" s="4"/>
    </row>
    <row r="112" spans="1:256" s="1" customFormat="1" hidden="1" x14ac:dyDescent="0.25">
      <c r="A112" s="105"/>
      <c r="B112" s="105"/>
      <c r="D112" s="105"/>
      <c r="E112" s="7"/>
      <c r="F112" s="105"/>
      <c r="G112" s="187">
        <f>'ZwischenErgebnisse Lehre'!F93</f>
        <v>0</v>
      </c>
      <c r="H112" s="187">
        <f>'ZwischenErgebnisse Lehre'!L93</f>
        <v>0</v>
      </c>
      <c r="I112" s="187">
        <f>'ZwischenErgebnisse Lehre'!R93</f>
        <v>0</v>
      </c>
      <c r="J112" s="187">
        <f>'ZwischenErgebnisse Lehre'!X93</f>
        <v>0</v>
      </c>
      <c r="K112" s="187">
        <f>'ZwischenErgebnisse Lehre'!AD93</f>
        <v>0</v>
      </c>
      <c r="IV112" s="4"/>
    </row>
    <row r="113" spans="1:256" s="1" customFormat="1" hidden="1" x14ac:dyDescent="0.25">
      <c r="A113" s="105"/>
      <c r="B113" s="105"/>
      <c r="D113" s="105"/>
      <c r="E113" s="7"/>
      <c r="F113" s="105"/>
      <c r="G113" s="179">
        <f>'ZwischenErgebnisse Lehre'!F94</f>
        <v>0</v>
      </c>
      <c r="H113" s="179">
        <f>'ZwischenErgebnisse Lehre'!L94</f>
        <v>0</v>
      </c>
      <c r="I113" s="179">
        <f>'ZwischenErgebnisse Lehre'!R94</f>
        <v>0</v>
      </c>
      <c r="J113" s="179">
        <f>'ZwischenErgebnisse Lehre'!X94</f>
        <v>0</v>
      </c>
      <c r="K113" s="179">
        <f>'ZwischenErgebnisse Lehre'!AD94</f>
        <v>0</v>
      </c>
      <c r="IV113" s="4"/>
    </row>
    <row r="114" spans="1:256" s="1" customFormat="1" hidden="1" x14ac:dyDescent="0.25">
      <c r="D114" s="105"/>
      <c r="E114" s="7"/>
      <c r="F114" s="105"/>
      <c r="G114" s="1">
        <f>'ZwischenErgebnisse Lehre'!F95</f>
        <v>0</v>
      </c>
      <c r="H114" s="18">
        <f>'ZwischenErgebnisse Lehre'!L95</f>
        <v>0</v>
      </c>
      <c r="I114" s="1">
        <f>'ZwischenErgebnisse Lehre'!R95</f>
        <v>0</v>
      </c>
      <c r="J114" s="1">
        <f>'ZwischenErgebnisse Lehre'!X95</f>
        <v>0</v>
      </c>
      <c r="K114" s="1">
        <f>'ZwischenErgebnisse Lehre'!AD95</f>
        <v>0</v>
      </c>
      <c r="IV114" s="4"/>
    </row>
    <row r="115" spans="1:256" s="1" customFormat="1" ht="13" hidden="1" x14ac:dyDescent="0.3">
      <c r="A115" s="10"/>
      <c r="B115" s="10"/>
      <c r="D115" s="105"/>
      <c r="E115" s="7"/>
      <c r="F115" s="105"/>
      <c r="G115" s="1">
        <f>'ZwischenErgebnisse Lehre'!F96</f>
        <v>0</v>
      </c>
      <c r="H115" s="18">
        <f>'ZwischenErgebnisse Lehre'!L96</f>
        <v>0</v>
      </c>
      <c r="I115" s="1">
        <f>'ZwischenErgebnisse Lehre'!R96</f>
        <v>0</v>
      </c>
      <c r="J115" s="1">
        <f>'ZwischenErgebnisse Lehre'!X96</f>
        <v>0</v>
      </c>
      <c r="K115" s="1">
        <f>'ZwischenErgebnisse Lehre'!AD96</f>
        <v>0</v>
      </c>
      <c r="IV115" s="4"/>
    </row>
    <row r="116" spans="1:256" s="1" customFormat="1" ht="13" hidden="1" x14ac:dyDescent="0.3">
      <c r="A116" s="10"/>
      <c r="B116" s="10"/>
      <c r="D116" s="369"/>
      <c r="E116" s="369"/>
      <c r="F116" s="369"/>
      <c r="G116" s="1">
        <f>'ZwischenErgebnisse Lehre'!F97</f>
        <v>0</v>
      </c>
      <c r="H116" s="18">
        <f>'ZwischenErgebnisse Lehre'!L97</f>
        <v>0</v>
      </c>
      <c r="I116" s="1">
        <f>'ZwischenErgebnisse Lehre'!R97</f>
        <v>0</v>
      </c>
      <c r="J116" s="1">
        <f>'ZwischenErgebnisse Lehre'!X97</f>
        <v>0</v>
      </c>
      <c r="K116" s="1">
        <f>'ZwischenErgebnisse Lehre'!AD97</f>
        <v>0</v>
      </c>
      <c r="IV116" s="4"/>
    </row>
    <row r="117" spans="1:256" s="1" customFormat="1" ht="12.75" hidden="1" customHeight="1" x14ac:dyDescent="0.3">
      <c r="A117" s="188"/>
      <c r="B117" s="188"/>
      <c r="D117" s="369"/>
      <c r="E117" s="369"/>
      <c r="F117" s="369"/>
      <c r="G117" s="176">
        <f>'ZwischenErgebnisse Lehre'!F99</f>
        <v>0</v>
      </c>
      <c r="H117" s="176">
        <f>'ZwischenErgebnisse Lehre'!L99</f>
        <v>0</v>
      </c>
      <c r="I117" s="176">
        <f>'ZwischenErgebnisse Lehre'!R99</f>
        <v>0</v>
      </c>
      <c r="J117" s="176">
        <f>'ZwischenErgebnisse Lehre'!X99</f>
        <v>0</v>
      </c>
      <c r="K117" s="176">
        <f>'ZwischenErgebnisse Lehre'!AD99</f>
        <v>0</v>
      </c>
      <c r="IV117" s="4"/>
    </row>
    <row r="118" spans="1:256" s="1" customFormat="1" ht="13" hidden="1" x14ac:dyDescent="0.3">
      <c r="D118" s="7"/>
      <c r="E118" s="7"/>
      <c r="F118" s="7"/>
      <c r="G118" s="178">
        <f>'ZwischenErgebnisse Lehre'!F100</f>
        <v>0</v>
      </c>
      <c r="H118" s="178">
        <f>'ZwischenErgebnisse Lehre'!L100</f>
        <v>0</v>
      </c>
      <c r="I118" s="178">
        <f>'ZwischenErgebnisse Lehre'!R100</f>
        <v>0</v>
      </c>
      <c r="J118" s="178">
        <f>'ZwischenErgebnisse Lehre'!X100</f>
        <v>0</v>
      </c>
      <c r="K118" s="178">
        <f>'ZwischenErgebnisse Lehre'!AD100</f>
        <v>0</v>
      </c>
      <c r="IV118" s="4"/>
    </row>
    <row r="119" spans="1:256" s="1" customFormat="1" ht="13" hidden="1" x14ac:dyDescent="0.3">
      <c r="D119" s="7"/>
      <c r="E119" s="7"/>
      <c r="F119" s="7"/>
      <c r="G119" s="178">
        <f>'ZwischenErgebnisse Lehre'!F101</f>
        <v>0</v>
      </c>
      <c r="H119" s="178">
        <f>'ZwischenErgebnisse Lehre'!L101</f>
        <v>0</v>
      </c>
      <c r="I119" s="178">
        <f>'ZwischenErgebnisse Lehre'!R101</f>
        <v>0</v>
      </c>
      <c r="J119" s="178">
        <f>'ZwischenErgebnisse Lehre'!X101</f>
        <v>0</v>
      </c>
      <c r="K119" s="178">
        <f>'ZwischenErgebnisse Lehre'!AD101</f>
        <v>0</v>
      </c>
      <c r="IV119" s="4"/>
    </row>
    <row r="120" spans="1:256" s="1" customFormat="1" ht="13" hidden="1" x14ac:dyDescent="0.3">
      <c r="D120" s="7"/>
      <c r="E120" s="7"/>
      <c r="F120" s="7"/>
      <c r="G120" s="189">
        <f>'ZwischenErgebnisse Lehre'!F102</f>
        <v>0</v>
      </c>
      <c r="H120" s="189">
        <f>'ZwischenErgebnisse Lehre'!L102</f>
        <v>0</v>
      </c>
      <c r="I120" s="189">
        <f>'ZwischenErgebnisse Lehre'!R102</f>
        <v>0</v>
      </c>
      <c r="J120" s="189">
        <f>'ZwischenErgebnisse Lehre'!X102</f>
        <v>0</v>
      </c>
      <c r="K120" s="189">
        <f>'ZwischenErgebnisse Lehre'!AD102</f>
        <v>0</v>
      </c>
      <c r="IV120" s="4"/>
    </row>
    <row r="121" spans="1:256" s="1" customFormat="1" ht="5.15" customHeight="1" x14ac:dyDescent="0.3">
      <c r="D121" s="7"/>
      <c r="E121" s="7"/>
      <c r="F121" s="7"/>
      <c r="G121" s="174"/>
      <c r="H121" s="174"/>
      <c r="I121" s="174"/>
      <c r="J121" s="174"/>
      <c r="K121" s="174"/>
      <c r="IV121" s="4"/>
    </row>
    <row r="122" spans="1:256" s="1" customFormat="1" ht="12.75" customHeight="1" x14ac:dyDescent="0.25">
      <c r="D122" s="369" t="s">
        <v>490</v>
      </c>
      <c r="E122" s="369"/>
      <c r="F122" s="369"/>
      <c r="IV122" s="4"/>
    </row>
    <row r="123" spans="1:256" s="1" customFormat="1" ht="12.75" customHeight="1" x14ac:dyDescent="0.3">
      <c r="D123" s="369"/>
      <c r="E123" s="369"/>
      <c r="F123" s="369"/>
      <c r="G123" s="199">
        <f>'ZwischenErgebnisse Lehre'!F86</f>
        <v>0</v>
      </c>
      <c r="H123" s="199">
        <f>'ZwischenErgebnisse Lehre'!L86</f>
        <v>0</v>
      </c>
      <c r="I123" s="199">
        <f>'ZwischenErgebnisse Lehre'!R86</f>
        <v>0</v>
      </c>
      <c r="J123" s="199">
        <f>'ZwischenErgebnisse Lehre'!X86</f>
        <v>0</v>
      </c>
      <c r="K123" s="199">
        <f>'ZwischenErgebnisse Lehre'!AD86</f>
        <v>0</v>
      </c>
      <c r="IV123" s="4"/>
    </row>
    <row r="124" spans="1:256" s="1" customFormat="1" ht="13" x14ac:dyDescent="0.3">
      <c r="G124" s="189"/>
      <c r="H124" s="189"/>
      <c r="I124" s="189"/>
      <c r="J124" s="189"/>
      <c r="K124" s="189"/>
      <c r="IV124" s="4"/>
    </row>
    <row r="125" spans="1:256" s="1" customFormat="1" ht="5.15" customHeight="1" x14ac:dyDescent="0.3">
      <c r="G125" s="174"/>
      <c r="H125" s="174"/>
      <c r="I125" s="174"/>
      <c r="J125" s="174"/>
      <c r="K125" s="174"/>
      <c r="IV125" s="4"/>
    </row>
    <row r="126" spans="1:256" s="1" customFormat="1" ht="13.5" thickBot="1" x14ac:dyDescent="0.35">
      <c r="D126" s="5" t="s">
        <v>398</v>
      </c>
      <c r="E126" s="6"/>
      <c r="F126" s="6"/>
      <c r="G126" s="6"/>
      <c r="H126" s="6"/>
      <c r="I126" s="6"/>
      <c r="J126" s="6"/>
      <c r="K126" s="6"/>
      <c r="IV126" s="4"/>
    </row>
    <row r="127" spans="1:256" s="1" customFormat="1" x14ac:dyDescent="0.25">
      <c r="D127" s="18"/>
      <c r="F127" s="18"/>
      <c r="H127" s="18"/>
      <c r="IV127" s="4"/>
    </row>
    <row r="128" spans="1:256" s="1" customFormat="1" ht="13" x14ac:dyDescent="0.3">
      <c r="D128" s="174" t="s">
        <v>380</v>
      </c>
      <c r="E128" s="170"/>
      <c r="F128" s="171"/>
      <c r="G128" s="199">
        <f>'End_Ergebnisse Lehre'!F9</f>
        <v>0</v>
      </c>
      <c r="H128" s="199">
        <f>'End_Ergebnisse Lehre'!L9</f>
        <v>0</v>
      </c>
      <c r="I128" s="199">
        <f>'End_Ergebnisse Lehre'!R9</f>
        <v>0</v>
      </c>
      <c r="J128" s="199">
        <f>'End_Ergebnisse Lehre'!X9</f>
        <v>0</v>
      </c>
      <c r="K128" s="199">
        <f>'End_Ergebnisse Lehre'!AD9</f>
        <v>0</v>
      </c>
      <c r="IV128" s="4"/>
    </row>
    <row r="129" spans="3:256" s="1" customFormat="1" ht="13" hidden="1" x14ac:dyDescent="0.3">
      <c r="D129" s="170"/>
      <c r="E129" s="191" t="s">
        <v>436</v>
      </c>
      <c r="F129" s="192"/>
      <c r="G129" s="205">
        <f>'End_Ergebnisse Lehre'!F10</f>
        <v>0</v>
      </c>
      <c r="H129" s="205">
        <f>'End_Ergebnisse Lehre'!L10</f>
        <v>0</v>
      </c>
      <c r="I129" s="205">
        <f>'End_Ergebnisse Lehre'!R10</f>
        <v>0</v>
      </c>
      <c r="J129" s="205">
        <f>'End_Ergebnisse Lehre'!X10</f>
        <v>0</v>
      </c>
      <c r="K129" s="205">
        <f>'End_Ergebnisse Lehre'!AD10</f>
        <v>0</v>
      </c>
      <c r="IV129" s="4"/>
    </row>
    <row r="130" spans="3:256" s="1" customFormat="1" x14ac:dyDescent="0.25">
      <c r="D130" s="170"/>
      <c r="E130" s="194"/>
      <c r="F130" s="194"/>
      <c r="G130" s="195"/>
      <c r="H130" s="195"/>
      <c r="I130" s="195"/>
      <c r="J130" s="195"/>
      <c r="K130" s="195"/>
      <c r="IV130" s="4"/>
    </row>
    <row r="131" spans="3:256" s="1" customFormat="1" ht="13" x14ac:dyDescent="0.3">
      <c r="D131" s="174" t="s">
        <v>382</v>
      </c>
      <c r="E131" s="170"/>
      <c r="F131" s="171"/>
      <c r="G131" s="199">
        <f>'End_Ergebnisse Lehre'!F12</f>
        <v>0</v>
      </c>
      <c r="H131" s="199">
        <f>'End_Ergebnisse Lehre'!L12</f>
        <v>0</v>
      </c>
      <c r="I131" s="199">
        <f>'End_Ergebnisse Lehre'!R12</f>
        <v>0</v>
      </c>
      <c r="J131" s="199">
        <f>'End_Ergebnisse Lehre'!X12</f>
        <v>0</v>
      </c>
      <c r="K131" s="199">
        <f>'End_Ergebnisse Lehre'!AD12</f>
        <v>0</v>
      </c>
      <c r="IV131" s="4"/>
    </row>
    <row r="132" spans="3:256" s="1" customFormat="1" ht="13" hidden="1" x14ac:dyDescent="0.3">
      <c r="D132" s="170"/>
      <c r="E132" s="170" t="s">
        <v>383</v>
      </c>
      <c r="F132" s="171"/>
      <c r="G132" s="172">
        <f>'End_Ergebnisse Lehre'!F13</f>
        <v>0</v>
      </c>
      <c r="H132" s="172">
        <f>'End_Ergebnisse Lehre'!L13</f>
        <v>0</v>
      </c>
      <c r="I132" s="172">
        <f>'End_Ergebnisse Lehre'!R13</f>
        <v>0</v>
      </c>
      <c r="J132" s="172">
        <f>'End_Ergebnisse Lehre'!X13</f>
        <v>0</v>
      </c>
      <c r="K132" s="172">
        <f>'End_Ergebnisse Lehre'!AD13</f>
        <v>0</v>
      </c>
      <c r="IV132" s="4"/>
    </row>
    <row r="133" spans="3:256" s="1" customFormat="1" ht="13" x14ac:dyDescent="0.3">
      <c r="D133" s="80"/>
      <c r="E133" s="18"/>
      <c r="F133" s="18"/>
      <c r="G133" s="18"/>
      <c r="H133" s="18"/>
      <c r="IV133" s="4"/>
    </row>
    <row r="134" spans="3:256" s="1" customFormat="1" ht="12.75" customHeight="1" x14ac:dyDescent="0.3">
      <c r="D134" s="399" t="s">
        <v>399</v>
      </c>
      <c r="E134" s="399"/>
      <c r="F134" s="400"/>
      <c r="G134" s="175">
        <f>'End_Ergebnisse Lehre'!F15</f>
        <v>0</v>
      </c>
      <c r="H134" s="175">
        <f>'End_Ergebnisse Lehre'!L15</f>
        <v>0</v>
      </c>
      <c r="I134" s="175">
        <f>'End_Ergebnisse Lehre'!R15</f>
        <v>0</v>
      </c>
      <c r="J134" s="175">
        <f>'End_Ergebnisse Lehre'!X15</f>
        <v>0</v>
      </c>
      <c r="K134" s="175">
        <f>'End_Ergebnisse Lehre'!AD15</f>
        <v>0</v>
      </c>
      <c r="IV134" s="4"/>
    </row>
    <row r="135" spans="3:256" s="1" customFormat="1" ht="13" x14ac:dyDescent="0.3">
      <c r="D135" s="182"/>
      <c r="E135" s="170" t="s">
        <v>385</v>
      </c>
      <c r="F135" s="197"/>
      <c r="G135" s="110">
        <f>'End_Ergebnisse Lehre'!F16</f>
        <v>0</v>
      </c>
      <c r="H135" s="110">
        <f>'End_Ergebnisse Lehre'!L16</f>
        <v>0</v>
      </c>
      <c r="I135" s="110">
        <f>'End_Ergebnisse Lehre'!R16</f>
        <v>0</v>
      </c>
      <c r="J135" s="110">
        <f>'End_Ergebnisse Lehre'!X16</f>
        <v>0</v>
      </c>
      <c r="K135" s="110">
        <f>'End_Ergebnisse Lehre'!AD16</f>
        <v>0</v>
      </c>
      <c r="IV135" s="4"/>
    </row>
    <row r="136" spans="3:256" s="1" customFormat="1" ht="12.75" customHeight="1" x14ac:dyDescent="0.3">
      <c r="D136" s="399" t="s">
        <v>513</v>
      </c>
      <c r="E136" s="399"/>
      <c r="F136" s="400"/>
      <c r="G136" s="175">
        <f>'End_Ergebnisse Lehre'!F17</f>
        <v>0</v>
      </c>
      <c r="H136" s="175">
        <f>'End_Ergebnisse Lehre'!L17</f>
        <v>0</v>
      </c>
      <c r="I136" s="175">
        <f>'End_Ergebnisse Lehre'!R17</f>
        <v>0</v>
      </c>
      <c r="J136" s="175">
        <f>'End_Ergebnisse Lehre'!X17</f>
        <v>0</v>
      </c>
      <c r="K136" s="175">
        <f>'End_Ergebnisse Lehre'!AD17</f>
        <v>0</v>
      </c>
      <c r="IV136" s="4"/>
    </row>
    <row r="137" spans="3:256" s="1" customFormat="1" ht="13" x14ac:dyDescent="0.3">
      <c r="D137" s="182"/>
      <c r="E137" s="170" t="s">
        <v>385</v>
      </c>
      <c r="F137" s="197"/>
      <c r="G137" s="110">
        <f>'End_Ergebnisse Lehre'!F18</f>
        <v>0</v>
      </c>
      <c r="H137" s="110">
        <f>'End_Ergebnisse Lehre'!L18</f>
        <v>0</v>
      </c>
      <c r="I137" s="110">
        <f>'End_Ergebnisse Lehre'!R18</f>
        <v>0</v>
      </c>
      <c r="J137" s="110">
        <f>'End_Ergebnisse Lehre'!X18</f>
        <v>0</v>
      </c>
      <c r="K137" s="110">
        <f>'End_Ergebnisse Lehre'!AD18</f>
        <v>0</v>
      </c>
      <c r="IV137" s="4"/>
    </row>
    <row r="138" spans="3:256" s="1" customFormat="1" ht="13.5" thickBot="1" x14ac:dyDescent="0.35">
      <c r="D138" s="182"/>
      <c r="E138" s="182"/>
      <c r="F138" s="197"/>
      <c r="IV138" s="4"/>
    </row>
    <row r="139" spans="3:256" s="1" customFormat="1" ht="13" thickTop="1" x14ac:dyDescent="0.25">
      <c r="C139" s="206"/>
      <c r="D139" s="404" t="s">
        <v>514</v>
      </c>
      <c r="E139" s="404"/>
      <c r="F139" s="404"/>
      <c r="G139" s="207" t="s">
        <v>515</v>
      </c>
      <c r="H139" s="207"/>
      <c r="I139" s="207"/>
      <c r="J139" s="207"/>
      <c r="K139" s="207"/>
      <c r="L139" s="208"/>
      <c r="IV139" s="4"/>
    </row>
    <row r="140" spans="3:256" s="1" customFormat="1" ht="13" x14ac:dyDescent="0.3">
      <c r="C140" s="209"/>
      <c r="D140" s="402"/>
      <c r="E140" s="402"/>
      <c r="F140" s="402"/>
      <c r="G140" s="166">
        <f>'End_Ergebnisse Lehre'!F8</f>
        <v>2025</v>
      </c>
      <c r="H140" s="166">
        <f>'End_Ergebnisse Lehre'!G8</f>
        <v>2026</v>
      </c>
      <c r="I140" s="166">
        <f>'End_Ergebnisse Lehre'!H8</f>
        <v>2027</v>
      </c>
      <c r="J140" s="166">
        <f>'End_Ergebnisse Lehre'!I8</f>
        <v>2028</v>
      </c>
      <c r="K140" s="166">
        <f>'End_Ergebnisse Lehre'!J8</f>
        <v>2029</v>
      </c>
      <c r="L140" s="210"/>
      <c r="IV140" s="4"/>
    </row>
    <row r="141" spans="3:256" s="1" customFormat="1" x14ac:dyDescent="0.25">
      <c r="C141" s="209"/>
      <c r="D141" s="402"/>
      <c r="E141" s="402"/>
      <c r="F141" s="402"/>
      <c r="G141" s="176">
        <f>'End_Ergebnisse Lehre'!F22</f>
        <v>0</v>
      </c>
      <c r="H141" s="176">
        <f>'End_Ergebnisse Lehre'!G22</f>
        <v>0</v>
      </c>
      <c r="I141" s="176">
        <f>'End_Ergebnisse Lehre'!H22</f>
        <v>0</v>
      </c>
      <c r="J141" s="176">
        <f>'End_Ergebnisse Lehre'!I22</f>
        <v>0</v>
      </c>
      <c r="K141" s="176">
        <f>'End_Ergebnisse Lehre'!J22</f>
        <v>0</v>
      </c>
      <c r="L141" s="210"/>
      <c r="IV141" s="4"/>
    </row>
    <row r="142" spans="3:256" s="1" customFormat="1" x14ac:dyDescent="0.25">
      <c r="C142" s="209"/>
      <c r="D142" s="18"/>
      <c r="E142" s="18" t="s">
        <v>374</v>
      </c>
      <c r="F142" s="18"/>
      <c r="G142" s="176">
        <f>'End_Ergebnisse Lehre'!F23</f>
        <v>0</v>
      </c>
      <c r="H142" s="176">
        <f>'End_Ergebnisse Lehre'!G23</f>
        <v>0</v>
      </c>
      <c r="I142" s="176">
        <f>'End_Ergebnisse Lehre'!H23</f>
        <v>0</v>
      </c>
      <c r="J142" s="176">
        <f>'End_Ergebnisse Lehre'!I23</f>
        <v>0</v>
      </c>
      <c r="K142" s="176">
        <f>'End_Ergebnisse Lehre'!J23</f>
        <v>0</v>
      </c>
      <c r="L142" s="210"/>
      <c r="IV142" s="4"/>
    </row>
    <row r="143" spans="3:256" s="1" customFormat="1" ht="13" x14ac:dyDescent="0.3">
      <c r="C143" s="209"/>
      <c r="D143" s="18"/>
      <c r="E143" s="18" t="s">
        <v>375</v>
      </c>
      <c r="F143" s="18"/>
      <c r="G143" s="178">
        <f>'End_Ergebnisse Lehre'!F24</f>
        <v>0</v>
      </c>
      <c r="H143" s="178">
        <f>'End_Ergebnisse Lehre'!G24</f>
        <v>0</v>
      </c>
      <c r="I143" s="178">
        <f>'End_Ergebnisse Lehre'!H24</f>
        <v>0</v>
      </c>
      <c r="J143" s="178">
        <f>'End_Ergebnisse Lehre'!I24</f>
        <v>0</v>
      </c>
      <c r="K143" s="178">
        <f>'End_Ergebnisse Lehre'!J24</f>
        <v>0</v>
      </c>
      <c r="L143" s="210"/>
      <c r="IV143" s="4"/>
    </row>
    <row r="144" spans="3:256" s="1" customFormat="1" ht="13" x14ac:dyDescent="0.3">
      <c r="C144" s="209"/>
      <c r="D144" s="18"/>
      <c r="E144" s="18" t="s">
        <v>376</v>
      </c>
      <c r="F144" s="18"/>
      <c r="G144" s="178">
        <f>'End_Ergebnisse Lehre'!F25</f>
        <v>0</v>
      </c>
      <c r="H144" s="178">
        <f>'End_Ergebnisse Lehre'!G25</f>
        <v>0</v>
      </c>
      <c r="I144" s="178">
        <f>'End_Ergebnisse Lehre'!H25</f>
        <v>0</v>
      </c>
      <c r="J144" s="178">
        <f>'End_Ergebnisse Lehre'!I25</f>
        <v>0</v>
      </c>
      <c r="K144" s="178">
        <f>'End_Ergebnisse Lehre'!J25</f>
        <v>0</v>
      </c>
      <c r="L144" s="210"/>
      <c r="IV144" s="4"/>
    </row>
    <row r="145" spans="3:256" s="1" customFormat="1" ht="13" x14ac:dyDescent="0.3">
      <c r="C145" s="209"/>
      <c r="D145" s="18"/>
      <c r="E145" s="18" t="s">
        <v>403</v>
      </c>
      <c r="F145" s="18"/>
      <c r="G145" s="178">
        <f>G144</f>
        <v>0</v>
      </c>
      <c r="H145" s="178">
        <f>G145+H144</f>
        <v>0</v>
      </c>
      <c r="I145" s="178">
        <f>H145+I144</f>
        <v>0</v>
      </c>
      <c r="J145" s="178">
        <f>I145+J144</f>
        <v>0</v>
      </c>
      <c r="K145" s="178">
        <f>J145+K144</f>
        <v>0</v>
      </c>
      <c r="L145" s="210"/>
      <c r="IV145" s="4"/>
    </row>
    <row r="146" spans="3:256" s="1" customFormat="1" x14ac:dyDescent="0.25">
      <c r="C146" s="209"/>
      <c r="D146" s="402" t="s">
        <v>516</v>
      </c>
      <c r="E146" s="402"/>
      <c r="F146" s="402"/>
      <c r="G146" s="18"/>
      <c r="H146" s="18"/>
      <c r="I146" s="18"/>
      <c r="J146" s="18"/>
      <c r="K146" s="18"/>
      <c r="L146" s="210"/>
      <c r="IV146" s="4"/>
    </row>
    <row r="147" spans="3:256" s="1" customFormat="1" ht="13" x14ac:dyDescent="0.3">
      <c r="C147" s="209"/>
      <c r="D147" s="402"/>
      <c r="E147" s="402"/>
      <c r="F147" s="402"/>
      <c r="G147" s="166">
        <f>'End_Ergebnisse Lehre'!K8</f>
        <v>2030</v>
      </c>
      <c r="H147" s="166">
        <f>'End_Ergebnisse Lehre'!L8</f>
        <v>2031</v>
      </c>
      <c r="I147" s="166">
        <f>'End_Ergebnisse Lehre'!M8</f>
        <v>2032</v>
      </c>
      <c r="J147" s="166">
        <f>'End_Ergebnisse Lehre'!N8</f>
        <v>2033</v>
      </c>
      <c r="K147" s="166">
        <f>'End_Ergebnisse Lehre'!O8</f>
        <v>2034</v>
      </c>
      <c r="L147" s="210"/>
      <c r="IV147" s="4"/>
    </row>
    <row r="148" spans="3:256" s="1" customFormat="1" x14ac:dyDescent="0.25">
      <c r="C148" s="209"/>
      <c r="D148" s="402"/>
      <c r="E148" s="402"/>
      <c r="F148" s="402"/>
      <c r="G148" s="176">
        <f>'End_Ergebnisse Lehre'!K22</f>
        <v>0</v>
      </c>
      <c r="H148" s="176">
        <f>'End_Ergebnisse Lehre'!L22</f>
        <v>0</v>
      </c>
      <c r="I148" s="176">
        <f>'End_Ergebnisse Lehre'!M22</f>
        <v>0</v>
      </c>
      <c r="J148" s="176">
        <f>'End_Ergebnisse Lehre'!N22</f>
        <v>0</v>
      </c>
      <c r="K148" s="176">
        <f>'End_Ergebnisse Lehre'!O22</f>
        <v>0</v>
      </c>
      <c r="L148" s="210"/>
      <c r="IV148" s="4"/>
    </row>
    <row r="149" spans="3:256" s="1" customFormat="1" x14ac:dyDescent="0.25">
      <c r="C149" s="209"/>
      <c r="D149" s="18"/>
      <c r="E149" s="18" t="s">
        <v>374</v>
      </c>
      <c r="F149" s="18"/>
      <c r="G149" s="176">
        <f>'End_Ergebnisse Lehre'!K23</f>
        <v>0</v>
      </c>
      <c r="H149" s="176">
        <f>'End_Ergebnisse Lehre'!L23</f>
        <v>0</v>
      </c>
      <c r="I149" s="176">
        <f>'End_Ergebnisse Lehre'!M23</f>
        <v>0</v>
      </c>
      <c r="J149" s="176">
        <f>'End_Ergebnisse Lehre'!N23</f>
        <v>0</v>
      </c>
      <c r="K149" s="176">
        <f>'End_Ergebnisse Lehre'!O23</f>
        <v>0</v>
      </c>
      <c r="L149" s="210"/>
      <c r="IV149" s="4"/>
    </row>
    <row r="150" spans="3:256" ht="13" x14ac:dyDescent="0.3">
      <c r="C150" s="209"/>
      <c r="D150" s="18"/>
      <c r="E150" s="18" t="s">
        <v>375</v>
      </c>
      <c r="F150" s="18"/>
      <c r="G150" s="178">
        <f>'End_Ergebnisse Lehre'!K24</f>
        <v>0</v>
      </c>
      <c r="H150" s="178">
        <f>'End_Ergebnisse Lehre'!L24</f>
        <v>0</v>
      </c>
      <c r="I150" s="178">
        <f>'End_Ergebnisse Lehre'!M24</f>
        <v>0</v>
      </c>
      <c r="J150" s="178">
        <f>'End_Ergebnisse Lehre'!N24</f>
        <v>0</v>
      </c>
      <c r="K150" s="178">
        <f>'End_Ergebnisse Lehre'!O24</f>
        <v>0</v>
      </c>
      <c r="L150" s="210"/>
    </row>
    <row r="151" spans="3:256" ht="13" x14ac:dyDescent="0.3">
      <c r="C151" s="209"/>
      <c r="D151" s="18"/>
      <c r="E151" s="18" t="s">
        <v>376</v>
      </c>
      <c r="F151" s="18"/>
      <c r="G151" s="178">
        <f>'End_Ergebnisse Lehre'!K25</f>
        <v>0</v>
      </c>
      <c r="H151" s="178">
        <f>'End_Ergebnisse Lehre'!L25</f>
        <v>0</v>
      </c>
      <c r="I151" s="178">
        <f>'End_Ergebnisse Lehre'!M25</f>
        <v>0</v>
      </c>
      <c r="J151" s="178">
        <f>'End_Ergebnisse Lehre'!N25</f>
        <v>0</v>
      </c>
      <c r="K151" s="178">
        <f>'End_Ergebnisse Lehre'!O25</f>
        <v>0</v>
      </c>
      <c r="L151" s="210"/>
    </row>
    <row r="152" spans="3:256" ht="13" x14ac:dyDescent="0.3">
      <c r="C152" s="209"/>
      <c r="D152" s="18"/>
      <c r="E152" s="18" t="s">
        <v>403</v>
      </c>
      <c r="F152" s="18"/>
      <c r="G152" s="178">
        <f>G151+K145</f>
        <v>0</v>
      </c>
      <c r="H152" s="178">
        <f>G152+H151</f>
        <v>0</v>
      </c>
      <c r="I152" s="178">
        <f>H152+I151</f>
        <v>0</v>
      </c>
      <c r="J152" s="178">
        <f>I152+J151</f>
        <v>0</v>
      </c>
      <c r="K152" s="178">
        <f>J152+K151</f>
        <v>0</v>
      </c>
      <c r="L152" s="210"/>
    </row>
    <row r="153" spans="3:256" ht="12.75" customHeight="1" x14ac:dyDescent="0.25">
      <c r="C153" s="209"/>
      <c r="D153" s="402" t="s">
        <v>404</v>
      </c>
      <c r="E153" s="402"/>
      <c r="F153" s="402"/>
      <c r="G153" s="18"/>
      <c r="H153" s="18"/>
      <c r="I153" s="18"/>
      <c r="J153" s="18"/>
      <c r="K153" s="18"/>
      <c r="L153" s="210"/>
    </row>
    <row r="154" spans="3:256" ht="13" x14ac:dyDescent="0.3">
      <c r="C154" s="209"/>
      <c r="D154" s="402"/>
      <c r="E154" s="402"/>
      <c r="F154" s="402"/>
      <c r="G154" s="166">
        <f>'End_Ergebnisse Lehre'!P8</f>
        <v>2035</v>
      </c>
      <c r="H154" s="166">
        <f>'End_Ergebnisse Lehre'!Q8</f>
        <v>2036</v>
      </c>
      <c r="I154" s="166">
        <f>'End_Ergebnisse Lehre'!R8</f>
        <v>2037</v>
      </c>
      <c r="J154" s="166">
        <f>'End_Ergebnisse Lehre'!S8</f>
        <v>2038</v>
      </c>
      <c r="K154" s="166">
        <f>'End_Ergebnisse Lehre'!T8</f>
        <v>2039</v>
      </c>
      <c r="L154" s="210"/>
    </row>
    <row r="155" spans="3:256" x14ac:dyDescent="0.25">
      <c r="C155" s="209"/>
      <c r="D155" s="402"/>
      <c r="E155" s="402"/>
      <c r="F155" s="402"/>
      <c r="G155" s="176">
        <f>'End_Ergebnisse Lehre'!P22</f>
        <v>0</v>
      </c>
      <c r="H155" s="176">
        <f>'End_Ergebnisse Lehre'!Q22</f>
        <v>0</v>
      </c>
      <c r="I155" s="176">
        <f>'End_Ergebnisse Lehre'!R22</f>
        <v>0</v>
      </c>
      <c r="J155" s="176">
        <f>'End_Ergebnisse Lehre'!S22</f>
        <v>0</v>
      </c>
      <c r="K155" s="176">
        <f>'End_Ergebnisse Lehre'!T22</f>
        <v>0</v>
      </c>
      <c r="L155" s="210"/>
    </row>
    <row r="156" spans="3:256" x14ac:dyDescent="0.25">
      <c r="C156" s="209"/>
      <c r="D156" s="18"/>
      <c r="E156" s="18" t="s">
        <v>374</v>
      </c>
      <c r="F156" s="18"/>
      <c r="G156" s="176">
        <f>'End_Ergebnisse Lehre'!P23</f>
        <v>0</v>
      </c>
      <c r="H156" s="176">
        <f>'End_Ergebnisse Lehre'!Q23</f>
        <v>0</v>
      </c>
      <c r="I156" s="176">
        <f>'End_Ergebnisse Lehre'!R23</f>
        <v>0</v>
      </c>
      <c r="J156" s="176">
        <f>'End_Ergebnisse Lehre'!S23</f>
        <v>0</v>
      </c>
      <c r="K156" s="176">
        <f>'End_Ergebnisse Lehre'!T23</f>
        <v>0</v>
      </c>
      <c r="L156" s="210"/>
    </row>
    <row r="157" spans="3:256" ht="13" x14ac:dyDescent="0.3">
      <c r="C157" s="209"/>
      <c r="D157" s="18"/>
      <c r="E157" s="18" t="s">
        <v>375</v>
      </c>
      <c r="F157" s="18"/>
      <c r="G157" s="178">
        <f>'End_Ergebnisse Lehre'!P24</f>
        <v>0</v>
      </c>
      <c r="H157" s="178">
        <f>'End_Ergebnisse Lehre'!Q24</f>
        <v>0</v>
      </c>
      <c r="I157" s="178">
        <f>'End_Ergebnisse Lehre'!R24</f>
        <v>0</v>
      </c>
      <c r="J157" s="178">
        <f>'End_Ergebnisse Lehre'!S24</f>
        <v>0</v>
      </c>
      <c r="K157" s="178">
        <f>'End_Ergebnisse Lehre'!T24</f>
        <v>0</v>
      </c>
      <c r="L157" s="210"/>
    </row>
    <row r="158" spans="3:256" ht="13" x14ac:dyDescent="0.3">
      <c r="C158" s="209"/>
      <c r="D158" s="18"/>
      <c r="E158" s="18" t="s">
        <v>376</v>
      </c>
      <c r="F158" s="18"/>
      <c r="G158" s="178">
        <f>'End_Ergebnisse Lehre'!P25</f>
        <v>0</v>
      </c>
      <c r="H158" s="178">
        <f>'End_Ergebnisse Lehre'!Q25</f>
        <v>0</v>
      </c>
      <c r="I158" s="178">
        <f>'End_Ergebnisse Lehre'!R25</f>
        <v>0</v>
      </c>
      <c r="J158" s="178">
        <f>'End_Ergebnisse Lehre'!S25</f>
        <v>0</v>
      </c>
      <c r="K158" s="178">
        <f>'End_Ergebnisse Lehre'!T25</f>
        <v>0</v>
      </c>
      <c r="L158" s="210"/>
    </row>
    <row r="159" spans="3:256" ht="13" x14ac:dyDescent="0.3">
      <c r="C159" s="209"/>
      <c r="D159" s="18"/>
      <c r="E159" s="18" t="s">
        <v>403</v>
      </c>
      <c r="F159" s="18"/>
      <c r="G159" s="178">
        <f>G158+K152</f>
        <v>0</v>
      </c>
      <c r="H159" s="178">
        <f>G159+H158</f>
        <v>0</v>
      </c>
      <c r="I159" s="178">
        <f>H159+I158</f>
        <v>0</v>
      </c>
      <c r="J159" s="178">
        <f>I159+J158</f>
        <v>0</v>
      </c>
      <c r="K159" s="178">
        <f>J159+K158</f>
        <v>0</v>
      </c>
      <c r="L159" s="210"/>
    </row>
    <row r="160" spans="3:256" x14ac:dyDescent="0.25">
      <c r="C160" s="209"/>
      <c r="D160" s="402" t="s">
        <v>404</v>
      </c>
      <c r="E160" s="402"/>
      <c r="F160" s="402"/>
      <c r="G160" s="18"/>
      <c r="H160" s="18"/>
      <c r="I160" s="18"/>
      <c r="J160" s="18"/>
      <c r="K160" s="18"/>
      <c r="L160" s="210"/>
    </row>
    <row r="161" spans="3:12" ht="13" x14ac:dyDescent="0.3">
      <c r="C161" s="209"/>
      <c r="D161" s="402"/>
      <c r="E161" s="402"/>
      <c r="F161" s="402"/>
      <c r="G161" s="166">
        <f>'End_Ergebnisse Lehre'!U8</f>
        <v>2040</v>
      </c>
      <c r="H161" s="166">
        <f>'End_Ergebnisse Lehre'!V8</f>
        <v>2041</v>
      </c>
      <c r="I161" s="166">
        <f>'End_Ergebnisse Lehre'!W8</f>
        <v>2042</v>
      </c>
      <c r="J161" s="166">
        <f>'End_Ergebnisse Lehre'!X8</f>
        <v>2043</v>
      </c>
      <c r="K161" s="166">
        <f>'End_Ergebnisse Lehre'!Y8</f>
        <v>2044</v>
      </c>
      <c r="L161" s="210"/>
    </row>
    <row r="162" spans="3:12" x14ac:dyDescent="0.25">
      <c r="C162" s="209"/>
      <c r="D162" s="402"/>
      <c r="E162" s="402"/>
      <c r="F162" s="402"/>
      <c r="G162" s="176">
        <f>'End_Ergebnisse Lehre'!U22</f>
        <v>0</v>
      </c>
      <c r="H162" s="176">
        <f>'End_Ergebnisse Lehre'!V22</f>
        <v>0</v>
      </c>
      <c r="I162" s="176">
        <f>'End_Ergebnisse Lehre'!W22</f>
        <v>0</v>
      </c>
      <c r="J162" s="176">
        <f>'End_Ergebnisse Lehre'!X22</f>
        <v>0</v>
      </c>
      <c r="K162" s="176">
        <f>'End_Ergebnisse Lehre'!Y22</f>
        <v>0</v>
      </c>
      <c r="L162" s="210"/>
    </row>
    <row r="163" spans="3:12" x14ac:dyDescent="0.25">
      <c r="C163" s="209"/>
      <c r="D163" s="18"/>
      <c r="E163" s="18" t="s">
        <v>374</v>
      </c>
      <c r="F163" s="18"/>
      <c r="G163" s="176">
        <f>'End_Ergebnisse Lehre'!U23</f>
        <v>0</v>
      </c>
      <c r="H163" s="176">
        <f>'End_Ergebnisse Lehre'!V23</f>
        <v>0</v>
      </c>
      <c r="I163" s="176">
        <f>'End_Ergebnisse Lehre'!W23</f>
        <v>0</v>
      </c>
      <c r="J163" s="176">
        <f>'End_Ergebnisse Lehre'!X23</f>
        <v>0</v>
      </c>
      <c r="K163" s="176">
        <f>'End_Ergebnisse Lehre'!Y23</f>
        <v>0</v>
      </c>
      <c r="L163" s="210"/>
    </row>
    <row r="164" spans="3:12" ht="13" x14ac:dyDescent="0.3">
      <c r="C164" s="209"/>
      <c r="D164" s="18"/>
      <c r="E164" s="18" t="s">
        <v>375</v>
      </c>
      <c r="F164" s="18"/>
      <c r="G164" s="178">
        <f>'End_Ergebnisse Lehre'!U24</f>
        <v>0</v>
      </c>
      <c r="H164" s="178">
        <f>'End_Ergebnisse Lehre'!V24</f>
        <v>0</v>
      </c>
      <c r="I164" s="178">
        <f>'End_Ergebnisse Lehre'!W24</f>
        <v>0</v>
      </c>
      <c r="J164" s="178">
        <f>'End_Ergebnisse Lehre'!X24</f>
        <v>0</v>
      </c>
      <c r="K164" s="178">
        <f>'End_Ergebnisse Lehre'!Y24</f>
        <v>0</v>
      </c>
      <c r="L164" s="210"/>
    </row>
    <row r="165" spans="3:12" ht="13" x14ac:dyDescent="0.3">
      <c r="C165" s="209"/>
      <c r="D165" s="18"/>
      <c r="E165" s="18" t="s">
        <v>376</v>
      </c>
      <c r="F165" s="18"/>
      <c r="G165" s="178">
        <f>'End_Ergebnisse Lehre'!U25</f>
        <v>0</v>
      </c>
      <c r="H165" s="178">
        <f>'End_Ergebnisse Lehre'!V25</f>
        <v>0</v>
      </c>
      <c r="I165" s="178">
        <f>'End_Ergebnisse Lehre'!W25</f>
        <v>0</v>
      </c>
      <c r="J165" s="178">
        <f>'End_Ergebnisse Lehre'!X25</f>
        <v>0</v>
      </c>
      <c r="K165" s="178">
        <f>'End_Ergebnisse Lehre'!Y25</f>
        <v>0</v>
      </c>
      <c r="L165" s="210"/>
    </row>
    <row r="166" spans="3:12" ht="13" x14ac:dyDescent="0.3">
      <c r="C166" s="209"/>
      <c r="D166" s="18"/>
      <c r="E166" s="18" t="s">
        <v>403</v>
      </c>
      <c r="F166" s="18"/>
      <c r="G166" s="178">
        <f>G165+K159</f>
        <v>0</v>
      </c>
      <c r="H166" s="178">
        <f>G166+H165</f>
        <v>0</v>
      </c>
      <c r="I166" s="178">
        <f>H166+I165</f>
        <v>0</v>
      </c>
      <c r="J166" s="178">
        <f>I166+J165</f>
        <v>0</v>
      </c>
      <c r="K166" s="178">
        <f>J166+K165</f>
        <v>0</v>
      </c>
      <c r="L166" s="210"/>
    </row>
    <row r="167" spans="3:12" x14ac:dyDescent="0.25">
      <c r="C167" s="209"/>
      <c r="D167" s="402" t="s">
        <v>404</v>
      </c>
      <c r="E167" s="402"/>
      <c r="F167" s="402"/>
      <c r="G167" s="18"/>
      <c r="H167" s="18"/>
      <c r="I167" s="18"/>
      <c r="J167" s="18"/>
      <c r="K167" s="18"/>
      <c r="L167" s="210"/>
    </row>
    <row r="168" spans="3:12" ht="13" x14ac:dyDescent="0.3">
      <c r="C168" s="209"/>
      <c r="D168" s="402"/>
      <c r="E168" s="402"/>
      <c r="F168" s="402"/>
      <c r="G168" s="166">
        <f>'End_Ergebnisse Lehre'!Z8</f>
        <v>2045</v>
      </c>
      <c r="H168" s="166">
        <f>'End_Ergebnisse Lehre'!AA8</f>
        <v>2046</v>
      </c>
      <c r="I168" s="166">
        <f>'End_Ergebnisse Lehre'!AB8</f>
        <v>2047</v>
      </c>
      <c r="J168" s="166">
        <f>'End_Ergebnisse Lehre'!AC8</f>
        <v>2048</v>
      </c>
      <c r="K168" s="166">
        <f>'End_Ergebnisse Lehre'!AD8</f>
        <v>2049</v>
      </c>
      <c r="L168" s="210"/>
    </row>
    <row r="169" spans="3:12" x14ac:dyDescent="0.25">
      <c r="C169" s="209"/>
      <c r="D169" s="402"/>
      <c r="E169" s="402"/>
      <c r="F169" s="402"/>
      <c r="G169" s="176">
        <f>'End_Ergebnisse Lehre'!Z22</f>
        <v>0</v>
      </c>
      <c r="H169" s="176">
        <f>'End_Ergebnisse Lehre'!AA22</f>
        <v>0</v>
      </c>
      <c r="I169" s="176">
        <f>'End_Ergebnisse Lehre'!AB22</f>
        <v>0</v>
      </c>
      <c r="J169" s="176">
        <f>'End_Ergebnisse Lehre'!AC22</f>
        <v>0</v>
      </c>
      <c r="K169" s="176">
        <f>'End_Ergebnisse Lehre'!AD22</f>
        <v>0</v>
      </c>
      <c r="L169" s="210"/>
    </row>
    <row r="170" spans="3:12" x14ac:dyDescent="0.25">
      <c r="C170" s="209"/>
      <c r="D170" s="18"/>
      <c r="E170" s="18" t="s">
        <v>374</v>
      </c>
      <c r="F170" s="18"/>
      <c r="G170" s="176">
        <f>'End_Ergebnisse Lehre'!Z23</f>
        <v>0</v>
      </c>
      <c r="H170" s="176">
        <f>'End_Ergebnisse Lehre'!AA23</f>
        <v>0</v>
      </c>
      <c r="I170" s="176">
        <f>'End_Ergebnisse Lehre'!AB23</f>
        <v>0</v>
      </c>
      <c r="J170" s="176">
        <f>'End_Ergebnisse Lehre'!AC23</f>
        <v>0</v>
      </c>
      <c r="K170" s="176">
        <f>'End_Ergebnisse Lehre'!AD23</f>
        <v>0</v>
      </c>
      <c r="L170" s="210"/>
    </row>
    <row r="171" spans="3:12" ht="13" x14ac:dyDescent="0.3">
      <c r="C171" s="209"/>
      <c r="D171" s="18"/>
      <c r="E171" s="18" t="s">
        <v>375</v>
      </c>
      <c r="F171" s="18"/>
      <c r="G171" s="178">
        <f>'End_Ergebnisse Lehre'!Z24</f>
        <v>0</v>
      </c>
      <c r="H171" s="178">
        <f>'End_Ergebnisse Lehre'!AA24</f>
        <v>0</v>
      </c>
      <c r="I171" s="178">
        <f>'End_Ergebnisse Lehre'!AB24</f>
        <v>0</v>
      </c>
      <c r="J171" s="178">
        <f>'End_Ergebnisse Lehre'!AC24</f>
        <v>0</v>
      </c>
      <c r="K171" s="178">
        <f>'End_Ergebnisse Lehre'!AD24</f>
        <v>0</v>
      </c>
      <c r="L171" s="210"/>
    </row>
    <row r="172" spans="3:12" ht="13" x14ac:dyDescent="0.3">
      <c r="C172" s="209"/>
      <c r="D172" s="18"/>
      <c r="E172" s="18" t="s">
        <v>376</v>
      </c>
      <c r="F172" s="18"/>
      <c r="G172" s="178">
        <f>'End_Ergebnisse Lehre'!Z25</f>
        <v>0</v>
      </c>
      <c r="H172" s="178">
        <f>'End_Ergebnisse Lehre'!AA25</f>
        <v>0</v>
      </c>
      <c r="I172" s="178">
        <f>'End_Ergebnisse Lehre'!AB25</f>
        <v>0</v>
      </c>
      <c r="J172" s="178">
        <f>'End_Ergebnisse Lehre'!AC25</f>
        <v>0</v>
      </c>
      <c r="K172" s="178">
        <f>'End_Ergebnisse Lehre'!AD25</f>
        <v>0</v>
      </c>
      <c r="L172" s="210"/>
    </row>
    <row r="173" spans="3:12" ht="13" x14ac:dyDescent="0.3">
      <c r="C173" s="209"/>
      <c r="D173" s="18"/>
      <c r="E173" s="18" t="s">
        <v>403</v>
      </c>
      <c r="F173" s="18"/>
      <c r="G173" s="178">
        <f>G172+K166</f>
        <v>0</v>
      </c>
      <c r="H173" s="178">
        <f>G173+H172</f>
        <v>0</v>
      </c>
      <c r="I173" s="178">
        <f>H173+I172</f>
        <v>0</v>
      </c>
      <c r="J173" s="178">
        <f>I173+J172</f>
        <v>0</v>
      </c>
      <c r="K173" s="178">
        <f>J173+K172</f>
        <v>0</v>
      </c>
      <c r="L173" s="210"/>
    </row>
    <row r="174" spans="3:12" ht="13" thickBot="1" x14ac:dyDescent="0.3">
      <c r="C174" s="211"/>
      <c r="D174" s="212"/>
      <c r="E174" s="212"/>
      <c r="F174" s="212"/>
      <c r="G174" s="212"/>
      <c r="H174" s="212"/>
      <c r="I174" s="212"/>
      <c r="J174" s="212"/>
      <c r="K174" s="212"/>
      <c r="L174" s="213"/>
    </row>
    <row r="175" spans="3:12" ht="13.5" thickTop="1" x14ac:dyDescent="0.3">
      <c r="E175" s="411"/>
      <c r="F175" s="411"/>
      <c r="G175" s="411"/>
      <c r="H175" s="411"/>
      <c r="I175" s="411"/>
      <c r="J175" s="411"/>
      <c r="K175" s="411"/>
    </row>
    <row r="254" spans="17:17" x14ac:dyDescent="0.25">
      <c r="Q254" s="3"/>
    </row>
    <row r="255" spans="17:17" x14ac:dyDescent="0.25">
      <c r="Q255" s="3"/>
    </row>
    <row r="256" spans="17:17" x14ac:dyDescent="0.25">
      <c r="Q256" s="3"/>
    </row>
  </sheetData>
  <sheetProtection selectLockedCells="1"/>
  <mergeCells count="21">
    <mergeCell ref="F5:L5"/>
    <mergeCell ref="D122:F123"/>
    <mergeCell ref="D20:I20"/>
    <mergeCell ref="D22:F23"/>
    <mergeCell ref="D25:F26"/>
    <mergeCell ref="D41:F42"/>
    <mergeCell ref="D44:F45"/>
    <mergeCell ref="D50:F51"/>
    <mergeCell ref="D97:F98"/>
    <mergeCell ref="D102:F103"/>
    <mergeCell ref="D105:F106"/>
    <mergeCell ref="D108:F109"/>
    <mergeCell ref="D116:F117"/>
    <mergeCell ref="D167:F169"/>
    <mergeCell ref="E175:K175"/>
    <mergeCell ref="D134:F134"/>
    <mergeCell ref="D136:F136"/>
    <mergeCell ref="D139:F141"/>
    <mergeCell ref="D146:F148"/>
    <mergeCell ref="D153:F155"/>
    <mergeCell ref="D160:F162"/>
  </mergeCells>
  <conditionalFormatting sqref="G141:K142 G148:K149 G155:K156 G162:K163 G169:K170">
    <cfRule type="cellIs" dxfId="0" priority="1" stopIfTrue="1" operator="greaterThan">
      <formula>0</formula>
    </cfRule>
  </conditionalFormatting>
  <pageMargins left="0.19685039370078741" right="0.19685039370078741" top="0.49" bottom="0.15748031496062992" header="0.15748031496062992" footer="0.15748031496062992"/>
  <pageSetup paperSize="9" scale="68" fitToWidth="0" fitToHeight="0" orientation="portrait" r:id="rId1"/>
  <headerFooter alignWithMargins="0">
    <oddFooter>&amp;L&amp;F&amp;A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B0F0"/>
  </sheetPr>
  <dimension ref="A1:AD51"/>
  <sheetViews>
    <sheetView zoomScaleNormal="100" workbookViewId="0">
      <pane ySplit="5" topLeftCell="A6" activePane="bottomLeft" state="frozen"/>
      <selection activeCell="G40" sqref="G40"/>
      <selection pane="bottomLeft" activeCell="F13" sqref="F13"/>
    </sheetView>
  </sheetViews>
  <sheetFormatPr baseColWidth="10" defaultColWidth="11.453125" defaultRowHeight="12.5" x14ac:dyDescent="0.25"/>
  <cols>
    <col min="1" max="1" width="9.54296875" style="1" customWidth="1"/>
    <col min="2" max="2" width="1.7265625" style="1" customWidth="1"/>
    <col min="3" max="3" width="5.1796875" style="1" customWidth="1"/>
    <col min="4" max="4" width="5.453125" style="1" customWidth="1"/>
    <col min="5" max="5" width="38.26953125" style="1" customWidth="1"/>
    <col min="6" max="30" width="8.54296875" style="1" customWidth="1"/>
    <col min="31" max="16384" width="11.453125" style="1"/>
  </cols>
  <sheetData>
    <row r="1" spans="1:30" ht="4.5" customHeight="1" x14ac:dyDescent="0.25"/>
    <row r="2" spans="1:30" ht="4.5" customHeight="1" x14ac:dyDescent="0.25"/>
    <row r="4" spans="1:30" ht="20" x14ac:dyDescent="0.4">
      <c r="C4" s="11" t="s">
        <v>1</v>
      </c>
      <c r="D4" s="11"/>
      <c r="E4" s="11"/>
      <c r="F4" s="11"/>
      <c r="G4" s="11"/>
      <c r="H4" s="11"/>
      <c r="I4" s="11"/>
      <c r="J4" s="11"/>
      <c r="K4" s="11"/>
    </row>
    <row r="5" spans="1:30" ht="6" customHeight="1" x14ac:dyDescent="0.4">
      <c r="C5" s="11"/>
      <c r="D5" s="11"/>
      <c r="E5" s="11" t="s">
        <v>543</v>
      </c>
      <c r="F5" s="11"/>
      <c r="G5" s="11"/>
      <c r="H5" s="11"/>
      <c r="I5" s="11"/>
      <c r="J5" s="11"/>
      <c r="K5" s="11"/>
    </row>
    <row r="6" spans="1:30" ht="3.75" customHeight="1" x14ac:dyDescent="0.25">
      <c r="A6" s="3"/>
    </row>
    <row r="7" spans="1:30" ht="3.75" customHeight="1" x14ac:dyDescent="0.25"/>
    <row r="9" spans="1:30" ht="13.5" thickBot="1" x14ac:dyDescent="0.35">
      <c r="C9" s="5" t="s">
        <v>89</v>
      </c>
      <c r="D9" s="6"/>
      <c r="E9" s="6"/>
      <c r="F9" s="6"/>
      <c r="G9" s="6"/>
      <c r="H9" s="6"/>
      <c r="I9" s="6"/>
      <c r="J9" s="6"/>
      <c r="K9" s="6"/>
      <c r="L9" s="6"/>
      <c r="M9" s="6"/>
      <c r="N9" s="6"/>
      <c r="O9" s="6"/>
      <c r="P9" s="6"/>
      <c r="Q9" s="6"/>
      <c r="R9" s="6"/>
      <c r="S9" s="6"/>
      <c r="T9" s="6"/>
      <c r="U9" s="6"/>
      <c r="V9" s="6"/>
      <c r="W9" s="6"/>
      <c r="X9" s="6"/>
      <c r="Y9" s="6"/>
      <c r="Z9" s="6"/>
      <c r="AA9" s="6"/>
      <c r="AB9" s="6"/>
      <c r="AC9" s="6"/>
      <c r="AD9" s="6"/>
    </row>
    <row r="10" spans="1:30" ht="15.5" x14ac:dyDescent="0.35">
      <c r="C10" s="386">
        <f>Projektbezeichnung</f>
        <v>0</v>
      </c>
      <c r="D10" s="387"/>
      <c r="E10" s="387"/>
      <c r="F10" s="379"/>
      <c r="G10" s="379"/>
      <c r="H10" s="379"/>
      <c r="I10" s="379"/>
      <c r="J10" s="379"/>
      <c r="K10" s="388" t="s">
        <v>48</v>
      </c>
      <c r="L10" s="369"/>
      <c r="M10" s="369"/>
      <c r="N10" s="389"/>
      <c r="O10" s="389"/>
      <c r="P10" s="389"/>
      <c r="Q10" s="389"/>
    </row>
    <row r="11" spans="1:30" ht="13" x14ac:dyDescent="0.3">
      <c r="C11" s="48">
        <f>Dimensionsbezeichnung</f>
        <v>1000</v>
      </c>
      <c r="D11" s="23" t="str">
        <f>Währung</f>
        <v>€</v>
      </c>
      <c r="E11" s="24"/>
      <c r="F11" s="25">
        <f>Anfangsjahr</f>
        <v>2025</v>
      </c>
      <c r="G11" s="25">
        <f t="shared" ref="G11:AD11" si="0">F11+1</f>
        <v>2026</v>
      </c>
      <c r="H11" s="25">
        <f t="shared" si="0"/>
        <v>2027</v>
      </c>
      <c r="I11" s="25">
        <f t="shared" si="0"/>
        <v>2028</v>
      </c>
      <c r="J11" s="25">
        <f t="shared" si="0"/>
        <v>2029</v>
      </c>
      <c r="K11" s="25">
        <f t="shared" si="0"/>
        <v>2030</v>
      </c>
      <c r="L11" s="25">
        <f t="shared" si="0"/>
        <v>2031</v>
      </c>
      <c r="M11" s="25">
        <f t="shared" si="0"/>
        <v>2032</v>
      </c>
      <c r="N11" s="25">
        <f t="shared" si="0"/>
        <v>2033</v>
      </c>
      <c r="O11" s="25">
        <f t="shared" si="0"/>
        <v>2034</v>
      </c>
      <c r="P11" s="25">
        <f t="shared" si="0"/>
        <v>2035</v>
      </c>
      <c r="Q11" s="25">
        <f t="shared" si="0"/>
        <v>2036</v>
      </c>
      <c r="R11" s="25">
        <f t="shared" si="0"/>
        <v>2037</v>
      </c>
      <c r="S11" s="25">
        <f t="shared" si="0"/>
        <v>2038</v>
      </c>
      <c r="T11" s="25">
        <f t="shared" si="0"/>
        <v>2039</v>
      </c>
      <c r="U11" s="25">
        <f t="shared" si="0"/>
        <v>2040</v>
      </c>
      <c r="V11" s="25">
        <f t="shared" si="0"/>
        <v>2041</v>
      </c>
      <c r="W11" s="25">
        <f t="shared" si="0"/>
        <v>2042</v>
      </c>
      <c r="X11" s="25">
        <f t="shared" si="0"/>
        <v>2043</v>
      </c>
      <c r="Y11" s="25">
        <f t="shared" si="0"/>
        <v>2044</v>
      </c>
      <c r="Z11" s="25">
        <f t="shared" si="0"/>
        <v>2045</v>
      </c>
      <c r="AA11" s="25">
        <f t="shared" si="0"/>
        <v>2046</v>
      </c>
      <c r="AB11" s="25">
        <f t="shared" si="0"/>
        <v>2047</v>
      </c>
      <c r="AC11" s="25">
        <f t="shared" si="0"/>
        <v>2048</v>
      </c>
      <c r="AD11" s="25">
        <f t="shared" si="0"/>
        <v>2049</v>
      </c>
    </row>
    <row r="12" spans="1:30" x14ac:dyDescent="0.25">
      <c r="C12" s="390" t="s">
        <v>90</v>
      </c>
      <c r="D12" s="26" t="s">
        <v>91</v>
      </c>
      <c r="E12" s="26"/>
      <c r="F12" s="49"/>
      <c r="G12" s="49"/>
      <c r="H12" s="49"/>
      <c r="I12" s="49"/>
      <c r="J12" s="49"/>
      <c r="K12" s="49"/>
      <c r="L12" s="49"/>
      <c r="M12" s="49"/>
      <c r="N12" s="49"/>
      <c r="O12" s="49"/>
      <c r="P12" s="49"/>
      <c r="Q12" s="50"/>
      <c r="R12" s="50"/>
      <c r="S12" s="50"/>
      <c r="T12" s="50"/>
      <c r="U12" s="50"/>
      <c r="V12" s="50"/>
      <c r="W12" s="50"/>
      <c r="X12" s="50"/>
      <c r="Y12" s="50"/>
      <c r="Z12" s="50"/>
      <c r="AA12" s="50"/>
      <c r="AB12" s="50"/>
      <c r="AC12" s="50"/>
      <c r="AD12" s="50"/>
    </row>
    <row r="13" spans="1:30" ht="13" x14ac:dyDescent="0.3">
      <c r="C13" s="391"/>
      <c r="D13" s="18"/>
      <c r="E13" s="18" t="s">
        <v>63</v>
      </c>
      <c r="F13" s="40">
        <f>'Nutzen-Kosten-Tabelle'!F30-'Nutzen-Kosten-Tabelle'!F16</f>
        <v>0</v>
      </c>
      <c r="G13" s="40">
        <f>'Nutzen-Kosten-Tabelle'!G30-'Nutzen-Kosten-Tabelle'!G16</f>
        <v>0</v>
      </c>
      <c r="H13" s="40">
        <f>'Nutzen-Kosten-Tabelle'!H30-'Nutzen-Kosten-Tabelle'!H16</f>
        <v>0</v>
      </c>
      <c r="I13" s="40">
        <f>'Nutzen-Kosten-Tabelle'!I30-'Nutzen-Kosten-Tabelle'!I16</f>
        <v>0</v>
      </c>
      <c r="J13" s="40">
        <f>'Nutzen-Kosten-Tabelle'!J30-'Nutzen-Kosten-Tabelle'!J16</f>
        <v>0</v>
      </c>
      <c r="K13" s="40">
        <f>'Nutzen-Kosten-Tabelle'!K30-'Nutzen-Kosten-Tabelle'!K16</f>
        <v>0</v>
      </c>
      <c r="L13" s="40">
        <f>'Nutzen-Kosten-Tabelle'!L30-'Nutzen-Kosten-Tabelle'!L16</f>
        <v>0</v>
      </c>
      <c r="M13" s="40">
        <f>'Nutzen-Kosten-Tabelle'!M30-'Nutzen-Kosten-Tabelle'!M16</f>
        <v>0</v>
      </c>
      <c r="N13" s="40">
        <f>'Nutzen-Kosten-Tabelle'!N30-'Nutzen-Kosten-Tabelle'!N16</f>
        <v>0</v>
      </c>
      <c r="O13" s="40">
        <f>'Nutzen-Kosten-Tabelle'!O30-'Nutzen-Kosten-Tabelle'!O16</f>
        <v>0</v>
      </c>
      <c r="P13" s="40">
        <f>'Nutzen-Kosten-Tabelle'!P30-'Nutzen-Kosten-Tabelle'!P16</f>
        <v>0</v>
      </c>
      <c r="Q13" s="40">
        <f>'Nutzen-Kosten-Tabelle'!Q30-'Nutzen-Kosten-Tabelle'!Q16</f>
        <v>0</v>
      </c>
      <c r="R13" s="40">
        <f>'Nutzen-Kosten-Tabelle'!R30-'Nutzen-Kosten-Tabelle'!R16</f>
        <v>0</v>
      </c>
      <c r="S13" s="40">
        <f>'Nutzen-Kosten-Tabelle'!S30-'Nutzen-Kosten-Tabelle'!S16</f>
        <v>0</v>
      </c>
      <c r="T13" s="40">
        <f>'Nutzen-Kosten-Tabelle'!T30-'Nutzen-Kosten-Tabelle'!T16</f>
        <v>0</v>
      </c>
      <c r="U13" s="40">
        <f>'Nutzen-Kosten-Tabelle'!U30-'Nutzen-Kosten-Tabelle'!U16</f>
        <v>0</v>
      </c>
      <c r="V13" s="40">
        <f>'Nutzen-Kosten-Tabelle'!V30-'Nutzen-Kosten-Tabelle'!V16</f>
        <v>0</v>
      </c>
      <c r="W13" s="40">
        <f>'Nutzen-Kosten-Tabelle'!W30-'Nutzen-Kosten-Tabelle'!W16</f>
        <v>0</v>
      </c>
      <c r="X13" s="40">
        <f>'Nutzen-Kosten-Tabelle'!X30-'Nutzen-Kosten-Tabelle'!X16</f>
        <v>0</v>
      </c>
      <c r="Y13" s="40">
        <f>'Nutzen-Kosten-Tabelle'!Y30-'Nutzen-Kosten-Tabelle'!Y16</f>
        <v>0</v>
      </c>
      <c r="Z13" s="40">
        <f>'Nutzen-Kosten-Tabelle'!Z30-'Nutzen-Kosten-Tabelle'!Z16</f>
        <v>0</v>
      </c>
      <c r="AA13" s="40">
        <f>'Nutzen-Kosten-Tabelle'!AA30-'Nutzen-Kosten-Tabelle'!AA16</f>
        <v>0</v>
      </c>
      <c r="AB13" s="40">
        <f>'Nutzen-Kosten-Tabelle'!AB30-'Nutzen-Kosten-Tabelle'!AB16</f>
        <v>0</v>
      </c>
      <c r="AC13" s="40">
        <f>'Nutzen-Kosten-Tabelle'!AC30-'Nutzen-Kosten-Tabelle'!AC16</f>
        <v>0</v>
      </c>
      <c r="AD13" s="40">
        <f>'Nutzen-Kosten-Tabelle'!AD30-'Nutzen-Kosten-Tabelle'!AD16</f>
        <v>0</v>
      </c>
    </row>
    <row r="14" spans="1:30" ht="13" x14ac:dyDescent="0.3">
      <c r="C14" s="391"/>
      <c r="D14" s="18"/>
      <c r="E14" s="18" t="s">
        <v>92</v>
      </c>
      <c r="F14" s="51">
        <f>F13*APWirkung*Dimension/1000000</f>
        <v>0</v>
      </c>
      <c r="G14" s="51">
        <f>G13*APWirkung*Dimension/1000000</f>
        <v>0</v>
      </c>
      <c r="H14" s="51">
        <f>H13*APWirkung*Dimension/1000000</f>
        <v>0</v>
      </c>
      <c r="I14" s="51">
        <f>I13*APWirkung*Dimension/1000000</f>
        <v>0</v>
      </c>
      <c r="J14" s="51">
        <f t="shared" ref="J14:Q14" si="1">J13*APWirkung*Dimension/1000000</f>
        <v>0</v>
      </c>
      <c r="K14" s="51">
        <f t="shared" si="1"/>
        <v>0</v>
      </c>
      <c r="L14" s="51">
        <f t="shared" si="1"/>
        <v>0</v>
      </c>
      <c r="M14" s="51">
        <f t="shared" si="1"/>
        <v>0</v>
      </c>
      <c r="N14" s="51">
        <f t="shared" si="1"/>
        <v>0</v>
      </c>
      <c r="O14" s="51">
        <f t="shared" si="1"/>
        <v>0</v>
      </c>
      <c r="P14" s="51">
        <f t="shared" si="1"/>
        <v>0</v>
      </c>
      <c r="Q14" s="51">
        <f t="shared" si="1"/>
        <v>0</v>
      </c>
      <c r="R14" s="51">
        <f t="shared" ref="R14:AD14" si="2">R13*APWirkung*Dimension/1000000</f>
        <v>0</v>
      </c>
      <c r="S14" s="51">
        <f t="shared" si="2"/>
        <v>0</v>
      </c>
      <c r="T14" s="51">
        <f t="shared" si="2"/>
        <v>0</v>
      </c>
      <c r="U14" s="51">
        <f t="shared" si="2"/>
        <v>0</v>
      </c>
      <c r="V14" s="51">
        <f t="shared" si="2"/>
        <v>0</v>
      </c>
      <c r="W14" s="51">
        <f t="shared" si="2"/>
        <v>0</v>
      </c>
      <c r="X14" s="51">
        <f t="shared" si="2"/>
        <v>0</v>
      </c>
      <c r="Y14" s="51">
        <f t="shared" si="2"/>
        <v>0</v>
      </c>
      <c r="Z14" s="51">
        <f t="shared" si="2"/>
        <v>0</v>
      </c>
      <c r="AA14" s="51">
        <f t="shared" si="2"/>
        <v>0</v>
      </c>
      <c r="AB14" s="51">
        <f t="shared" si="2"/>
        <v>0</v>
      </c>
      <c r="AC14" s="51">
        <f t="shared" si="2"/>
        <v>0</v>
      </c>
      <c r="AD14" s="51">
        <f t="shared" si="2"/>
        <v>0</v>
      </c>
    </row>
    <row r="15" spans="1:30" ht="13" x14ac:dyDescent="0.3">
      <c r="C15" s="391"/>
      <c r="D15" s="18"/>
      <c r="E15" s="18" t="s">
        <v>93</v>
      </c>
      <c r="F15" s="40">
        <f>F14*Steuereinnahmen/Dimension</f>
        <v>0</v>
      </c>
      <c r="G15" s="40">
        <f>G14*Steuereinnahmen/Dimension</f>
        <v>0</v>
      </c>
      <c r="H15" s="40">
        <f>H14*Steuereinnahmen/Dimension</f>
        <v>0</v>
      </c>
      <c r="I15" s="40">
        <f>I14*Steuereinnahmen/Dimension</f>
        <v>0</v>
      </c>
      <c r="J15" s="40">
        <f t="shared" ref="J15:Q15" si="3">J14*Steuereinnahmen/Dimension</f>
        <v>0</v>
      </c>
      <c r="K15" s="40">
        <f t="shared" si="3"/>
        <v>0</v>
      </c>
      <c r="L15" s="40">
        <f t="shared" si="3"/>
        <v>0</v>
      </c>
      <c r="M15" s="40">
        <f t="shared" si="3"/>
        <v>0</v>
      </c>
      <c r="N15" s="40">
        <f t="shared" si="3"/>
        <v>0</v>
      </c>
      <c r="O15" s="40">
        <f t="shared" si="3"/>
        <v>0</v>
      </c>
      <c r="P15" s="40">
        <f t="shared" si="3"/>
        <v>0</v>
      </c>
      <c r="Q15" s="40">
        <f t="shared" si="3"/>
        <v>0</v>
      </c>
      <c r="R15" s="40">
        <f t="shared" ref="R15:AD15" si="4">R14*Steuereinnahmen/Dimension</f>
        <v>0</v>
      </c>
      <c r="S15" s="40">
        <f t="shared" si="4"/>
        <v>0</v>
      </c>
      <c r="T15" s="40">
        <f t="shared" si="4"/>
        <v>0</v>
      </c>
      <c r="U15" s="40">
        <f t="shared" si="4"/>
        <v>0</v>
      </c>
      <c r="V15" s="40">
        <f t="shared" si="4"/>
        <v>0</v>
      </c>
      <c r="W15" s="40">
        <f t="shared" si="4"/>
        <v>0</v>
      </c>
      <c r="X15" s="40">
        <f t="shared" si="4"/>
        <v>0</v>
      </c>
      <c r="Y15" s="40">
        <f t="shared" si="4"/>
        <v>0</v>
      </c>
      <c r="Z15" s="40">
        <f t="shared" si="4"/>
        <v>0</v>
      </c>
      <c r="AA15" s="40">
        <f t="shared" si="4"/>
        <v>0</v>
      </c>
      <c r="AB15" s="40">
        <f t="shared" si="4"/>
        <v>0</v>
      </c>
      <c r="AC15" s="40">
        <f t="shared" si="4"/>
        <v>0</v>
      </c>
      <c r="AD15" s="40">
        <f t="shared" si="4"/>
        <v>0</v>
      </c>
    </row>
    <row r="16" spans="1:30" ht="13" x14ac:dyDescent="0.3">
      <c r="C16" s="391"/>
      <c r="D16" s="18"/>
      <c r="E16" s="18" t="s">
        <v>94</v>
      </c>
      <c r="F16" s="40">
        <f t="shared" ref="F16:AD16" si="5">F14*Steuereinn_nachLFA/Dimension</f>
        <v>0</v>
      </c>
      <c r="G16" s="40">
        <f t="shared" si="5"/>
        <v>0</v>
      </c>
      <c r="H16" s="40">
        <f t="shared" si="5"/>
        <v>0</v>
      </c>
      <c r="I16" s="40">
        <f t="shared" si="5"/>
        <v>0</v>
      </c>
      <c r="J16" s="40">
        <f t="shared" si="5"/>
        <v>0</v>
      </c>
      <c r="K16" s="40">
        <f t="shared" si="5"/>
        <v>0</v>
      </c>
      <c r="L16" s="40">
        <f t="shared" si="5"/>
        <v>0</v>
      </c>
      <c r="M16" s="40">
        <f t="shared" si="5"/>
        <v>0</v>
      </c>
      <c r="N16" s="40">
        <f t="shared" si="5"/>
        <v>0</v>
      </c>
      <c r="O16" s="40">
        <f t="shared" si="5"/>
        <v>0</v>
      </c>
      <c r="P16" s="40">
        <f t="shared" si="5"/>
        <v>0</v>
      </c>
      <c r="Q16" s="40">
        <f t="shared" si="5"/>
        <v>0</v>
      </c>
      <c r="R16" s="40">
        <f t="shared" si="5"/>
        <v>0</v>
      </c>
      <c r="S16" s="40">
        <f t="shared" si="5"/>
        <v>0</v>
      </c>
      <c r="T16" s="40">
        <f t="shared" si="5"/>
        <v>0</v>
      </c>
      <c r="U16" s="40">
        <f t="shared" si="5"/>
        <v>0</v>
      </c>
      <c r="V16" s="40">
        <f t="shared" si="5"/>
        <v>0</v>
      </c>
      <c r="W16" s="40">
        <f t="shared" si="5"/>
        <v>0</v>
      </c>
      <c r="X16" s="40">
        <f t="shared" si="5"/>
        <v>0</v>
      </c>
      <c r="Y16" s="40">
        <f t="shared" si="5"/>
        <v>0</v>
      </c>
      <c r="Z16" s="40">
        <f t="shared" si="5"/>
        <v>0</v>
      </c>
      <c r="AA16" s="40">
        <f t="shared" si="5"/>
        <v>0</v>
      </c>
      <c r="AB16" s="40">
        <f t="shared" si="5"/>
        <v>0</v>
      </c>
      <c r="AC16" s="40">
        <f t="shared" si="5"/>
        <v>0</v>
      </c>
      <c r="AD16" s="40">
        <f t="shared" si="5"/>
        <v>0</v>
      </c>
    </row>
    <row r="17" spans="3:30" x14ac:dyDescent="0.25">
      <c r="C17" s="391"/>
      <c r="D17" s="18"/>
      <c r="E17" s="18"/>
      <c r="F17" s="52"/>
      <c r="G17" s="52"/>
      <c r="H17" s="52"/>
      <c r="I17" s="52"/>
      <c r="J17" s="52"/>
      <c r="K17" s="52"/>
      <c r="L17" s="52"/>
      <c r="M17" s="52"/>
      <c r="N17" s="52"/>
      <c r="O17" s="52"/>
      <c r="P17" s="52"/>
      <c r="Q17" s="53"/>
      <c r="R17" s="53"/>
      <c r="S17" s="53"/>
      <c r="T17" s="53"/>
      <c r="U17" s="53"/>
      <c r="V17" s="53"/>
      <c r="W17" s="53"/>
      <c r="X17" s="53"/>
      <c r="Y17" s="53"/>
      <c r="Z17" s="53"/>
      <c r="AA17" s="53"/>
      <c r="AB17" s="53"/>
      <c r="AC17" s="53"/>
      <c r="AD17" s="53"/>
    </row>
    <row r="18" spans="3:30" ht="13" thickBot="1" x14ac:dyDescent="0.3">
      <c r="C18" s="391"/>
      <c r="D18" s="18" t="s">
        <v>95</v>
      </c>
      <c r="E18" s="18"/>
      <c r="F18" s="52"/>
      <c r="G18" s="52"/>
      <c r="H18" s="52"/>
      <c r="I18" s="52"/>
      <c r="J18" s="52"/>
      <c r="K18" s="52"/>
      <c r="L18" s="52"/>
      <c r="M18" s="52"/>
      <c r="N18" s="52"/>
      <c r="O18" s="52"/>
      <c r="P18" s="52"/>
      <c r="Q18" s="53"/>
      <c r="R18" s="53"/>
      <c r="S18" s="53"/>
      <c r="T18" s="53"/>
      <c r="U18" s="53"/>
      <c r="V18" s="53"/>
      <c r="W18" s="53"/>
      <c r="X18" s="53"/>
      <c r="Y18" s="53"/>
      <c r="Z18" s="53"/>
      <c r="AA18" s="53"/>
      <c r="AB18" s="53"/>
      <c r="AC18" s="53"/>
      <c r="AD18" s="53"/>
    </row>
    <row r="19" spans="3:30" ht="13.5" thickBot="1" x14ac:dyDescent="0.35">
      <c r="C19" s="391"/>
      <c r="D19" s="18"/>
      <c r="E19" s="18" t="s">
        <v>541</v>
      </c>
      <c r="F19" s="54"/>
      <c r="G19" s="55"/>
      <c r="H19" s="55"/>
      <c r="I19" s="55"/>
      <c r="J19" s="55"/>
      <c r="K19" s="55"/>
      <c r="L19" s="55"/>
      <c r="M19" s="55"/>
      <c r="N19" s="55"/>
      <c r="O19" s="55"/>
      <c r="P19" s="55"/>
      <c r="Q19" s="55"/>
      <c r="R19" s="55"/>
      <c r="S19" s="55"/>
      <c r="T19" s="55"/>
      <c r="U19" s="55"/>
      <c r="V19" s="55"/>
      <c r="W19" s="55"/>
      <c r="X19" s="55"/>
      <c r="Y19" s="55"/>
      <c r="Z19" s="55"/>
      <c r="AA19" s="55"/>
      <c r="AB19" s="55"/>
      <c r="AC19" s="55"/>
      <c r="AD19" s="56"/>
    </row>
    <row r="20" spans="3:30" ht="13" x14ac:dyDescent="0.3">
      <c r="C20" s="391"/>
      <c r="D20" s="18"/>
      <c r="E20" s="18" t="s">
        <v>93</v>
      </c>
      <c r="F20" s="37">
        <f t="shared" ref="F20:Q20" si="6">F19*Steuereinnahmen/Dimension*Regionalmultiplikator</f>
        <v>0</v>
      </c>
      <c r="G20" s="37">
        <f t="shared" si="6"/>
        <v>0</v>
      </c>
      <c r="H20" s="37">
        <f t="shared" si="6"/>
        <v>0</v>
      </c>
      <c r="I20" s="37">
        <f t="shared" si="6"/>
        <v>0</v>
      </c>
      <c r="J20" s="37">
        <f t="shared" si="6"/>
        <v>0</v>
      </c>
      <c r="K20" s="37">
        <f t="shared" si="6"/>
        <v>0</v>
      </c>
      <c r="L20" s="37">
        <f t="shared" si="6"/>
        <v>0</v>
      </c>
      <c r="M20" s="37">
        <f t="shared" si="6"/>
        <v>0</v>
      </c>
      <c r="N20" s="37">
        <f t="shared" si="6"/>
        <v>0</v>
      </c>
      <c r="O20" s="37">
        <f t="shared" si="6"/>
        <v>0</v>
      </c>
      <c r="P20" s="37">
        <f t="shared" si="6"/>
        <v>0</v>
      </c>
      <c r="Q20" s="37">
        <f t="shared" si="6"/>
        <v>0</v>
      </c>
      <c r="R20" s="37">
        <f t="shared" ref="R20:AD20" si="7">R19*Steuereinnahmen/Dimension*Regionalmultiplikator</f>
        <v>0</v>
      </c>
      <c r="S20" s="37">
        <f t="shared" si="7"/>
        <v>0</v>
      </c>
      <c r="T20" s="37">
        <f t="shared" si="7"/>
        <v>0</v>
      </c>
      <c r="U20" s="37">
        <f t="shared" si="7"/>
        <v>0</v>
      </c>
      <c r="V20" s="37">
        <f t="shared" si="7"/>
        <v>0</v>
      </c>
      <c r="W20" s="37">
        <f t="shared" si="7"/>
        <v>0</v>
      </c>
      <c r="X20" s="37">
        <f t="shared" si="7"/>
        <v>0</v>
      </c>
      <c r="Y20" s="37">
        <f t="shared" si="7"/>
        <v>0</v>
      </c>
      <c r="Z20" s="37">
        <f t="shared" si="7"/>
        <v>0</v>
      </c>
      <c r="AA20" s="37">
        <f t="shared" si="7"/>
        <v>0</v>
      </c>
      <c r="AB20" s="37">
        <f t="shared" si="7"/>
        <v>0</v>
      </c>
      <c r="AC20" s="37">
        <f t="shared" si="7"/>
        <v>0</v>
      </c>
      <c r="AD20" s="37">
        <f t="shared" si="7"/>
        <v>0</v>
      </c>
    </row>
    <row r="21" spans="3:30" ht="13" x14ac:dyDescent="0.3">
      <c r="C21" s="391"/>
      <c r="D21" s="18"/>
      <c r="E21" s="18" t="s">
        <v>94</v>
      </c>
      <c r="F21" s="37">
        <f t="shared" ref="F21:AD21" si="8">F19*Steuereinn_nachLFA/Dimension*Regionalmultiplikator</f>
        <v>0</v>
      </c>
      <c r="G21" s="37">
        <f t="shared" si="8"/>
        <v>0</v>
      </c>
      <c r="H21" s="37">
        <f t="shared" si="8"/>
        <v>0</v>
      </c>
      <c r="I21" s="37">
        <f t="shared" si="8"/>
        <v>0</v>
      </c>
      <c r="J21" s="37">
        <f t="shared" si="8"/>
        <v>0</v>
      </c>
      <c r="K21" s="37">
        <f t="shared" si="8"/>
        <v>0</v>
      </c>
      <c r="L21" s="37">
        <f t="shared" si="8"/>
        <v>0</v>
      </c>
      <c r="M21" s="37">
        <f t="shared" si="8"/>
        <v>0</v>
      </c>
      <c r="N21" s="37">
        <f t="shared" si="8"/>
        <v>0</v>
      </c>
      <c r="O21" s="37">
        <f t="shared" si="8"/>
        <v>0</v>
      </c>
      <c r="P21" s="37">
        <f t="shared" si="8"/>
        <v>0</v>
      </c>
      <c r="Q21" s="37">
        <f t="shared" si="8"/>
        <v>0</v>
      </c>
      <c r="R21" s="37">
        <f t="shared" si="8"/>
        <v>0</v>
      </c>
      <c r="S21" s="37">
        <f t="shared" si="8"/>
        <v>0</v>
      </c>
      <c r="T21" s="37">
        <f t="shared" si="8"/>
        <v>0</v>
      </c>
      <c r="U21" s="37">
        <f t="shared" si="8"/>
        <v>0</v>
      </c>
      <c r="V21" s="37">
        <f t="shared" si="8"/>
        <v>0</v>
      </c>
      <c r="W21" s="37">
        <f t="shared" si="8"/>
        <v>0</v>
      </c>
      <c r="X21" s="37">
        <f t="shared" si="8"/>
        <v>0</v>
      </c>
      <c r="Y21" s="37">
        <f t="shared" si="8"/>
        <v>0</v>
      </c>
      <c r="Z21" s="37">
        <f t="shared" si="8"/>
        <v>0</v>
      </c>
      <c r="AA21" s="37">
        <f t="shared" si="8"/>
        <v>0</v>
      </c>
      <c r="AB21" s="37">
        <f t="shared" si="8"/>
        <v>0</v>
      </c>
      <c r="AC21" s="37">
        <f t="shared" si="8"/>
        <v>0</v>
      </c>
      <c r="AD21" s="37">
        <f t="shared" si="8"/>
        <v>0</v>
      </c>
    </row>
    <row r="22" spans="3:30" x14ac:dyDescent="0.25">
      <c r="C22" s="391"/>
      <c r="D22" s="18"/>
      <c r="E22" s="18"/>
      <c r="F22" s="52"/>
      <c r="G22" s="52"/>
      <c r="H22" s="52"/>
      <c r="I22" s="52"/>
      <c r="J22" s="52"/>
      <c r="K22" s="52"/>
      <c r="L22" s="52"/>
      <c r="M22" s="52"/>
      <c r="N22" s="52"/>
      <c r="O22" s="52"/>
      <c r="P22" s="52"/>
      <c r="Q22" s="53"/>
      <c r="R22" s="53"/>
      <c r="S22" s="53"/>
      <c r="T22" s="53"/>
      <c r="U22" s="53"/>
      <c r="V22" s="53"/>
      <c r="W22" s="53"/>
      <c r="X22" s="53"/>
      <c r="Y22" s="53"/>
      <c r="Z22" s="53"/>
      <c r="AA22" s="53"/>
      <c r="AB22" s="53"/>
      <c r="AC22" s="53"/>
      <c r="AD22" s="53"/>
    </row>
    <row r="23" spans="3:30" ht="13" thickBot="1" x14ac:dyDescent="0.3">
      <c r="C23" s="391"/>
      <c r="D23" s="18" t="s">
        <v>537</v>
      </c>
      <c r="E23" s="18"/>
      <c r="F23" s="52"/>
      <c r="G23" s="52"/>
      <c r="H23" s="52"/>
      <c r="I23" s="52"/>
      <c r="J23" s="52"/>
      <c r="K23" s="52"/>
      <c r="L23" s="52"/>
      <c r="M23" s="52"/>
      <c r="N23" s="52"/>
      <c r="O23" s="52"/>
      <c r="P23" s="52"/>
      <c r="Q23" s="53"/>
      <c r="R23" s="53"/>
      <c r="S23" s="53"/>
      <c r="T23" s="53"/>
      <c r="U23" s="53"/>
      <c r="V23" s="53"/>
      <c r="W23" s="53"/>
      <c r="X23" s="53"/>
      <c r="Y23" s="53"/>
      <c r="Z23" s="53"/>
      <c r="AA23" s="53"/>
      <c r="AB23" s="53"/>
      <c r="AC23" s="53"/>
      <c r="AD23" s="53"/>
    </row>
    <row r="24" spans="3:30" x14ac:dyDescent="0.25">
      <c r="C24" s="391"/>
      <c r="D24" s="18"/>
      <c r="E24" s="18" t="s">
        <v>538</v>
      </c>
      <c r="F24" s="27"/>
      <c r="G24" s="28"/>
      <c r="H24" s="28"/>
      <c r="I24" s="28"/>
      <c r="J24" s="28"/>
      <c r="K24" s="28"/>
      <c r="L24" s="28"/>
      <c r="M24" s="28"/>
      <c r="N24" s="28"/>
      <c r="O24" s="28"/>
      <c r="P24" s="28"/>
      <c r="Q24" s="28"/>
      <c r="R24" s="28"/>
      <c r="S24" s="28"/>
      <c r="T24" s="28"/>
      <c r="U24" s="28"/>
      <c r="V24" s="28"/>
      <c r="W24" s="28"/>
      <c r="X24" s="28"/>
      <c r="Y24" s="28"/>
      <c r="Z24" s="28"/>
      <c r="AA24" s="28"/>
      <c r="AB24" s="28"/>
      <c r="AC24" s="28"/>
      <c r="AD24" s="29"/>
    </row>
    <row r="25" spans="3:30" ht="13" thickBot="1" x14ac:dyDescent="0.3">
      <c r="C25" s="391"/>
      <c r="D25" s="18"/>
      <c r="E25" s="18" t="s">
        <v>97</v>
      </c>
      <c r="F25" s="34"/>
      <c r="G25" s="35"/>
      <c r="H25" s="35"/>
      <c r="I25" s="35"/>
      <c r="J25" s="35"/>
      <c r="K25" s="35"/>
      <c r="L25" s="35"/>
      <c r="M25" s="35"/>
      <c r="N25" s="35"/>
      <c r="O25" s="35"/>
      <c r="P25" s="35"/>
      <c r="Q25" s="35"/>
      <c r="R25" s="35"/>
      <c r="S25" s="35"/>
      <c r="T25" s="35"/>
      <c r="U25" s="35"/>
      <c r="V25" s="35"/>
      <c r="W25" s="35"/>
      <c r="X25" s="35"/>
      <c r="Y25" s="35"/>
      <c r="Z25" s="35"/>
      <c r="AA25" s="35"/>
      <c r="AB25" s="35"/>
      <c r="AC25" s="35"/>
      <c r="AD25" s="36"/>
    </row>
    <row r="26" spans="3:30" ht="13" x14ac:dyDescent="0.3">
      <c r="C26" s="391"/>
      <c r="D26" s="18"/>
      <c r="E26" s="18" t="s">
        <v>93</v>
      </c>
      <c r="F26" s="57">
        <f t="shared" ref="F26:Q26" si="9">IF(F24=1,F24*F25*Tagesausgaben*APWirkungDL/1000000*Steuereinnahmen*Regionalmultiplikator/Dimension,F24*F25*Übernachtungsausgaben*APWirkungDL/1000000*Steuereinnahmen*Regionalmultiplikator/Dimension)</f>
        <v>0</v>
      </c>
      <c r="G26" s="57">
        <f t="shared" si="9"/>
        <v>0</v>
      </c>
      <c r="H26" s="57">
        <f t="shared" si="9"/>
        <v>0</v>
      </c>
      <c r="I26" s="57">
        <f t="shared" si="9"/>
        <v>0</v>
      </c>
      <c r="J26" s="57">
        <f t="shared" si="9"/>
        <v>0</v>
      </c>
      <c r="K26" s="57">
        <f t="shared" si="9"/>
        <v>0</v>
      </c>
      <c r="L26" s="57">
        <f t="shared" si="9"/>
        <v>0</v>
      </c>
      <c r="M26" s="57">
        <f t="shared" si="9"/>
        <v>0</v>
      </c>
      <c r="N26" s="57">
        <f t="shared" si="9"/>
        <v>0</v>
      </c>
      <c r="O26" s="57">
        <f t="shared" si="9"/>
        <v>0</v>
      </c>
      <c r="P26" s="57">
        <f t="shared" si="9"/>
        <v>0</v>
      </c>
      <c r="Q26" s="57">
        <f t="shared" si="9"/>
        <v>0</v>
      </c>
      <c r="R26" s="57">
        <f t="shared" ref="R26:AD26" si="10">IF(R24=1,R24*R25*Tagesausgaben*APWirkungDL/1000000*Steuereinnahmen*Regionalmultiplikator/Dimension,R24*R25*Übernachtungsausgaben*APWirkungDL/1000000*Steuereinnahmen*Regionalmultiplikator/Dimension)</f>
        <v>0</v>
      </c>
      <c r="S26" s="57">
        <f t="shared" si="10"/>
        <v>0</v>
      </c>
      <c r="T26" s="57">
        <f t="shared" si="10"/>
        <v>0</v>
      </c>
      <c r="U26" s="57">
        <f t="shared" si="10"/>
        <v>0</v>
      </c>
      <c r="V26" s="57">
        <f t="shared" si="10"/>
        <v>0</v>
      </c>
      <c r="W26" s="57">
        <f t="shared" si="10"/>
        <v>0</v>
      </c>
      <c r="X26" s="57">
        <f t="shared" si="10"/>
        <v>0</v>
      </c>
      <c r="Y26" s="57">
        <f t="shared" si="10"/>
        <v>0</v>
      </c>
      <c r="Z26" s="57">
        <f t="shared" si="10"/>
        <v>0</v>
      </c>
      <c r="AA26" s="57">
        <f t="shared" si="10"/>
        <v>0</v>
      </c>
      <c r="AB26" s="57">
        <f t="shared" si="10"/>
        <v>0</v>
      </c>
      <c r="AC26" s="57">
        <f t="shared" si="10"/>
        <v>0</v>
      </c>
      <c r="AD26" s="57">
        <f t="shared" si="10"/>
        <v>0</v>
      </c>
    </row>
    <row r="27" spans="3:30" ht="13" x14ac:dyDescent="0.3">
      <c r="C27" s="391"/>
      <c r="D27" s="18"/>
      <c r="E27" s="18" t="s">
        <v>94</v>
      </c>
      <c r="F27" s="57">
        <f t="shared" ref="F27:AD27" si="11">IF(F24=1,F24*F25*Tagesausgaben*APWirkungDL/1000000*Steuereinn_nachLFA*Regionalmultiplikator/Dimension,F24*F25*Übernachtungsausgaben*APWirkungDL/1000000*Steuereinn_nachLFA*Regionalmultiplikator/Dimension)</f>
        <v>0</v>
      </c>
      <c r="G27" s="57">
        <f t="shared" si="11"/>
        <v>0</v>
      </c>
      <c r="H27" s="57">
        <f t="shared" si="11"/>
        <v>0</v>
      </c>
      <c r="I27" s="57">
        <f t="shared" si="11"/>
        <v>0</v>
      </c>
      <c r="J27" s="57">
        <f t="shared" si="11"/>
        <v>0</v>
      </c>
      <c r="K27" s="57">
        <f t="shared" si="11"/>
        <v>0</v>
      </c>
      <c r="L27" s="57">
        <f t="shared" si="11"/>
        <v>0</v>
      </c>
      <c r="M27" s="57">
        <f t="shared" si="11"/>
        <v>0</v>
      </c>
      <c r="N27" s="57">
        <f t="shared" si="11"/>
        <v>0</v>
      </c>
      <c r="O27" s="57">
        <f t="shared" si="11"/>
        <v>0</v>
      </c>
      <c r="P27" s="57">
        <f t="shared" si="11"/>
        <v>0</v>
      </c>
      <c r="Q27" s="57">
        <f t="shared" si="11"/>
        <v>0</v>
      </c>
      <c r="R27" s="57">
        <f t="shared" si="11"/>
        <v>0</v>
      </c>
      <c r="S27" s="57">
        <f t="shared" si="11"/>
        <v>0</v>
      </c>
      <c r="T27" s="57">
        <f t="shared" si="11"/>
        <v>0</v>
      </c>
      <c r="U27" s="57">
        <f t="shared" si="11"/>
        <v>0</v>
      </c>
      <c r="V27" s="57">
        <f t="shared" si="11"/>
        <v>0</v>
      </c>
      <c r="W27" s="57">
        <f t="shared" si="11"/>
        <v>0</v>
      </c>
      <c r="X27" s="57">
        <f t="shared" si="11"/>
        <v>0</v>
      </c>
      <c r="Y27" s="57">
        <f t="shared" si="11"/>
        <v>0</v>
      </c>
      <c r="Z27" s="57">
        <f t="shared" si="11"/>
        <v>0</v>
      </c>
      <c r="AA27" s="57">
        <f t="shared" si="11"/>
        <v>0</v>
      </c>
      <c r="AB27" s="57">
        <f t="shared" si="11"/>
        <v>0</v>
      </c>
      <c r="AC27" s="57">
        <f t="shared" si="11"/>
        <v>0</v>
      </c>
      <c r="AD27" s="57">
        <f t="shared" si="11"/>
        <v>0</v>
      </c>
    </row>
    <row r="28" spans="3:30" x14ac:dyDescent="0.25">
      <c r="C28" s="391"/>
      <c r="D28" s="18"/>
      <c r="E28" s="18"/>
      <c r="F28" s="52"/>
      <c r="G28" s="52"/>
      <c r="H28" s="52"/>
      <c r="I28" s="52"/>
      <c r="J28" s="52"/>
      <c r="K28" s="52"/>
      <c r="L28" s="52"/>
      <c r="M28" s="52"/>
      <c r="N28" s="52"/>
      <c r="O28" s="52"/>
      <c r="P28" s="52"/>
      <c r="Q28" s="53"/>
      <c r="R28" s="53"/>
      <c r="S28" s="53"/>
      <c r="T28" s="53"/>
      <c r="U28" s="53"/>
      <c r="V28" s="53"/>
      <c r="W28" s="53"/>
      <c r="X28" s="53"/>
      <c r="Y28" s="53"/>
      <c r="Z28" s="53"/>
      <c r="AA28" s="53"/>
      <c r="AB28" s="53"/>
      <c r="AC28" s="53"/>
      <c r="AD28" s="53"/>
    </row>
    <row r="29" spans="3:30" ht="13" thickBot="1" x14ac:dyDescent="0.3">
      <c r="C29" s="391"/>
      <c r="D29" s="18" t="s">
        <v>98</v>
      </c>
      <c r="E29" s="18"/>
      <c r="F29" s="52"/>
      <c r="G29" s="52"/>
      <c r="H29" s="52"/>
      <c r="I29" s="52"/>
      <c r="J29" s="52"/>
      <c r="K29" s="52"/>
      <c r="L29" s="52"/>
      <c r="M29" s="52"/>
      <c r="N29" s="52"/>
      <c r="O29" s="52"/>
      <c r="P29" s="52"/>
      <c r="Q29" s="53"/>
      <c r="R29" s="53"/>
      <c r="S29" s="53"/>
      <c r="T29" s="53"/>
      <c r="U29" s="53"/>
      <c r="V29" s="53"/>
      <c r="W29" s="53"/>
      <c r="X29" s="53"/>
      <c r="Y29" s="53"/>
      <c r="Z29" s="53"/>
      <c r="AA29" s="53"/>
      <c r="AB29" s="53"/>
      <c r="AC29" s="53"/>
      <c r="AD29" s="53"/>
    </row>
    <row r="30" spans="3:30" ht="13" thickBot="1" x14ac:dyDescent="0.3">
      <c r="C30" s="391"/>
      <c r="D30" s="18"/>
      <c r="E30" s="18" t="s">
        <v>99</v>
      </c>
      <c r="F30" s="54"/>
      <c r="G30" s="55"/>
      <c r="H30" s="55"/>
      <c r="I30" s="55"/>
      <c r="J30" s="55"/>
      <c r="K30" s="55"/>
      <c r="L30" s="55"/>
      <c r="M30" s="55"/>
      <c r="N30" s="55"/>
      <c r="O30" s="55"/>
      <c r="P30" s="55"/>
      <c r="Q30" s="55"/>
      <c r="R30" s="55"/>
      <c r="S30" s="55"/>
      <c r="T30" s="55"/>
      <c r="U30" s="55"/>
      <c r="V30" s="55"/>
      <c r="W30" s="55"/>
      <c r="X30" s="55"/>
      <c r="Y30" s="55"/>
      <c r="Z30" s="55"/>
      <c r="AA30" s="55"/>
      <c r="AB30" s="55"/>
      <c r="AC30" s="55"/>
      <c r="AD30" s="56"/>
    </row>
    <row r="31" spans="3:30" ht="13" x14ac:dyDescent="0.3">
      <c r="C31" s="391"/>
      <c r="D31" s="18"/>
      <c r="E31" s="18" t="s">
        <v>100</v>
      </c>
      <c r="F31" s="57">
        <f t="shared" ref="F31:AD31" si="12">F30/5*Tagesausgaben*APWirkungDL/1000000*Steuereinnahmen*Regionalmultiplikator/Dimension</f>
        <v>0</v>
      </c>
      <c r="G31" s="57">
        <f t="shared" si="12"/>
        <v>0</v>
      </c>
      <c r="H31" s="57">
        <f t="shared" si="12"/>
        <v>0</v>
      </c>
      <c r="I31" s="57">
        <f t="shared" si="12"/>
        <v>0</v>
      </c>
      <c r="J31" s="57">
        <f t="shared" si="12"/>
        <v>0</v>
      </c>
      <c r="K31" s="57">
        <f t="shared" si="12"/>
        <v>0</v>
      </c>
      <c r="L31" s="57">
        <f t="shared" si="12"/>
        <v>0</v>
      </c>
      <c r="M31" s="57">
        <f t="shared" si="12"/>
        <v>0</v>
      </c>
      <c r="N31" s="57">
        <f t="shared" si="12"/>
        <v>0</v>
      </c>
      <c r="O31" s="57">
        <f t="shared" si="12"/>
        <v>0</v>
      </c>
      <c r="P31" s="57">
        <f t="shared" si="12"/>
        <v>0</v>
      </c>
      <c r="Q31" s="57">
        <f t="shared" si="12"/>
        <v>0</v>
      </c>
      <c r="R31" s="57">
        <f t="shared" si="12"/>
        <v>0</v>
      </c>
      <c r="S31" s="57">
        <f t="shared" si="12"/>
        <v>0</v>
      </c>
      <c r="T31" s="57">
        <f t="shared" si="12"/>
        <v>0</v>
      </c>
      <c r="U31" s="57">
        <f t="shared" si="12"/>
        <v>0</v>
      </c>
      <c r="V31" s="57">
        <f t="shared" si="12"/>
        <v>0</v>
      </c>
      <c r="W31" s="57">
        <f t="shared" si="12"/>
        <v>0</v>
      </c>
      <c r="X31" s="57">
        <f t="shared" si="12"/>
        <v>0</v>
      </c>
      <c r="Y31" s="57">
        <f t="shared" si="12"/>
        <v>0</v>
      </c>
      <c r="Z31" s="57">
        <f t="shared" si="12"/>
        <v>0</v>
      </c>
      <c r="AA31" s="57">
        <f t="shared" si="12"/>
        <v>0</v>
      </c>
      <c r="AB31" s="57">
        <f t="shared" si="12"/>
        <v>0</v>
      </c>
      <c r="AC31" s="57">
        <f t="shared" si="12"/>
        <v>0</v>
      </c>
      <c r="AD31" s="57">
        <f t="shared" si="12"/>
        <v>0</v>
      </c>
    </row>
    <row r="32" spans="3:30" ht="13" x14ac:dyDescent="0.3">
      <c r="C32" s="391"/>
      <c r="D32" s="18"/>
      <c r="E32" s="18" t="s">
        <v>101</v>
      </c>
      <c r="F32" s="57">
        <f t="shared" ref="F32:AD32" si="13">F30/5*Tagesausgaben*APWirkungDL/1000000*Steuereinn_nachLFA*Regionalmultiplikator/Dimension</f>
        <v>0</v>
      </c>
      <c r="G32" s="57">
        <f t="shared" si="13"/>
        <v>0</v>
      </c>
      <c r="H32" s="57">
        <f t="shared" si="13"/>
        <v>0</v>
      </c>
      <c r="I32" s="57">
        <f t="shared" si="13"/>
        <v>0</v>
      </c>
      <c r="J32" s="57">
        <f t="shared" si="13"/>
        <v>0</v>
      </c>
      <c r="K32" s="57">
        <f t="shared" si="13"/>
        <v>0</v>
      </c>
      <c r="L32" s="57">
        <f t="shared" si="13"/>
        <v>0</v>
      </c>
      <c r="M32" s="57">
        <f t="shared" si="13"/>
        <v>0</v>
      </c>
      <c r="N32" s="57">
        <f t="shared" si="13"/>
        <v>0</v>
      </c>
      <c r="O32" s="57">
        <f t="shared" si="13"/>
        <v>0</v>
      </c>
      <c r="P32" s="57">
        <f t="shared" si="13"/>
        <v>0</v>
      </c>
      <c r="Q32" s="57">
        <f t="shared" si="13"/>
        <v>0</v>
      </c>
      <c r="R32" s="57">
        <f t="shared" si="13"/>
        <v>0</v>
      </c>
      <c r="S32" s="57">
        <f t="shared" si="13"/>
        <v>0</v>
      </c>
      <c r="T32" s="57">
        <f t="shared" si="13"/>
        <v>0</v>
      </c>
      <c r="U32" s="57">
        <f t="shared" si="13"/>
        <v>0</v>
      </c>
      <c r="V32" s="57">
        <f t="shared" si="13"/>
        <v>0</v>
      </c>
      <c r="W32" s="57">
        <f t="shared" si="13"/>
        <v>0</v>
      </c>
      <c r="X32" s="57">
        <f t="shared" si="13"/>
        <v>0</v>
      </c>
      <c r="Y32" s="57">
        <f t="shared" si="13"/>
        <v>0</v>
      </c>
      <c r="Z32" s="57">
        <f t="shared" si="13"/>
        <v>0</v>
      </c>
      <c r="AA32" s="57">
        <f t="shared" si="13"/>
        <v>0</v>
      </c>
      <c r="AB32" s="57">
        <f t="shared" si="13"/>
        <v>0</v>
      </c>
      <c r="AC32" s="57">
        <f t="shared" si="13"/>
        <v>0</v>
      </c>
      <c r="AD32" s="57">
        <f t="shared" si="13"/>
        <v>0</v>
      </c>
    </row>
    <row r="33" spans="3:30" x14ac:dyDescent="0.25">
      <c r="C33" s="391"/>
      <c r="D33" s="18"/>
      <c r="E33" s="18"/>
      <c r="F33" s="52"/>
      <c r="G33" s="52"/>
      <c r="H33" s="52"/>
      <c r="I33" s="52"/>
      <c r="J33" s="52"/>
      <c r="K33" s="52"/>
      <c r="L33" s="52"/>
      <c r="M33" s="52"/>
      <c r="N33" s="52"/>
      <c r="O33" s="52"/>
      <c r="P33" s="52"/>
      <c r="Q33" s="53"/>
      <c r="R33" s="53"/>
      <c r="S33" s="53"/>
      <c r="T33" s="53"/>
      <c r="U33" s="53"/>
      <c r="V33" s="53"/>
      <c r="W33" s="53"/>
      <c r="X33" s="53"/>
      <c r="Y33" s="53"/>
      <c r="Z33" s="53"/>
      <c r="AA33" s="53"/>
      <c r="AB33" s="53"/>
      <c r="AC33" s="53"/>
      <c r="AD33" s="53"/>
    </row>
    <row r="34" spans="3:30" ht="13" thickBot="1" x14ac:dyDescent="0.3">
      <c r="C34" s="391"/>
      <c r="D34" s="18" t="s">
        <v>102</v>
      </c>
      <c r="E34" s="18"/>
      <c r="F34" s="52"/>
      <c r="G34" s="52"/>
      <c r="H34" s="52"/>
      <c r="I34" s="52"/>
      <c r="J34" s="52"/>
      <c r="K34" s="52"/>
      <c r="L34" s="52"/>
      <c r="M34" s="52"/>
      <c r="N34" s="52"/>
      <c r="O34" s="52"/>
      <c r="P34" s="52"/>
      <c r="Q34" s="53"/>
      <c r="R34" s="53"/>
      <c r="S34" s="53"/>
      <c r="T34" s="53"/>
      <c r="U34" s="53"/>
      <c r="V34" s="53"/>
      <c r="W34" s="53"/>
      <c r="X34" s="53"/>
      <c r="Y34" s="53"/>
      <c r="Z34" s="53"/>
      <c r="AA34" s="53"/>
      <c r="AB34" s="53"/>
      <c r="AC34" s="53"/>
      <c r="AD34" s="53"/>
    </row>
    <row r="35" spans="3:30" x14ac:dyDescent="0.25">
      <c r="C35" s="391"/>
      <c r="D35" s="18"/>
      <c r="E35" s="18" t="s">
        <v>96</v>
      </c>
      <c r="F35" s="27"/>
      <c r="G35" s="28"/>
      <c r="H35" s="28"/>
      <c r="I35" s="28"/>
      <c r="J35" s="28"/>
      <c r="K35" s="28"/>
      <c r="L35" s="28"/>
      <c r="M35" s="28"/>
      <c r="N35" s="28"/>
      <c r="O35" s="28"/>
      <c r="P35" s="28"/>
      <c r="Q35" s="28"/>
      <c r="R35" s="28"/>
      <c r="S35" s="28"/>
      <c r="T35" s="28"/>
      <c r="U35" s="28"/>
      <c r="V35" s="28"/>
      <c r="W35" s="28"/>
      <c r="X35" s="28"/>
      <c r="Y35" s="28"/>
      <c r="Z35" s="28"/>
      <c r="AA35" s="28"/>
      <c r="AB35" s="28"/>
      <c r="AC35" s="28"/>
      <c r="AD35" s="29"/>
    </row>
    <row r="36" spans="3:30" ht="13" thickBot="1" x14ac:dyDescent="0.3">
      <c r="C36" s="391"/>
      <c r="D36" s="18"/>
      <c r="E36" s="18" t="s">
        <v>97</v>
      </c>
      <c r="F36" s="34"/>
      <c r="G36" s="35"/>
      <c r="H36" s="35"/>
      <c r="I36" s="35"/>
      <c r="J36" s="35"/>
      <c r="K36" s="35"/>
      <c r="L36" s="35"/>
      <c r="M36" s="35"/>
      <c r="N36" s="35"/>
      <c r="O36" s="35"/>
      <c r="P36" s="35"/>
      <c r="Q36" s="35"/>
      <c r="R36" s="35"/>
      <c r="S36" s="35"/>
      <c r="T36" s="35"/>
      <c r="U36" s="35"/>
      <c r="V36" s="35"/>
      <c r="W36" s="35"/>
      <c r="X36" s="35"/>
      <c r="Y36" s="35"/>
      <c r="Z36" s="35"/>
      <c r="AA36" s="35"/>
      <c r="AB36" s="35"/>
      <c r="AC36" s="35"/>
      <c r="AD36" s="36"/>
    </row>
    <row r="37" spans="3:30" ht="13" x14ac:dyDescent="0.3">
      <c r="C37" s="391"/>
      <c r="D37" s="18"/>
      <c r="E37" s="18" t="s">
        <v>93</v>
      </c>
      <c r="F37" s="37">
        <f t="shared" ref="F37:Q37" si="14">F35*F36*Tagesausgaben*APWirkungDL/1000000*Steuereinnahmen*Regionalmultiplikator/Dimension</f>
        <v>0</v>
      </c>
      <c r="G37" s="37">
        <f t="shared" si="14"/>
        <v>0</v>
      </c>
      <c r="H37" s="37">
        <f t="shared" si="14"/>
        <v>0</v>
      </c>
      <c r="I37" s="37">
        <f t="shared" si="14"/>
        <v>0</v>
      </c>
      <c r="J37" s="37">
        <f t="shared" si="14"/>
        <v>0</v>
      </c>
      <c r="K37" s="37">
        <f t="shared" si="14"/>
        <v>0</v>
      </c>
      <c r="L37" s="37">
        <f t="shared" si="14"/>
        <v>0</v>
      </c>
      <c r="M37" s="37">
        <f t="shared" si="14"/>
        <v>0</v>
      </c>
      <c r="N37" s="37">
        <f t="shared" si="14"/>
        <v>0</v>
      </c>
      <c r="O37" s="37">
        <f t="shared" si="14"/>
        <v>0</v>
      </c>
      <c r="P37" s="37">
        <f t="shared" si="14"/>
        <v>0</v>
      </c>
      <c r="Q37" s="37">
        <f t="shared" si="14"/>
        <v>0</v>
      </c>
      <c r="R37" s="37">
        <f t="shared" ref="R37:AD37" si="15">R35*R36*Tagesausgaben*APWirkungDL/1000000*Steuereinnahmen*Regionalmultiplikator/Dimension</f>
        <v>0</v>
      </c>
      <c r="S37" s="37">
        <f t="shared" si="15"/>
        <v>0</v>
      </c>
      <c r="T37" s="37">
        <f t="shared" si="15"/>
        <v>0</v>
      </c>
      <c r="U37" s="37">
        <f t="shared" si="15"/>
        <v>0</v>
      </c>
      <c r="V37" s="37">
        <f t="shared" si="15"/>
        <v>0</v>
      </c>
      <c r="W37" s="37">
        <f t="shared" si="15"/>
        <v>0</v>
      </c>
      <c r="X37" s="37">
        <f t="shared" si="15"/>
        <v>0</v>
      </c>
      <c r="Y37" s="37">
        <f t="shared" si="15"/>
        <v>0</v>
      </c>
      <c r="Z37" s="37">
        <f t="shared" si="15"/>
        <v>0</v>
      </c>
      <c r="AA37" s="37">
        <f t="shared" si="15"/>
        <v>0</v>
      </c>
      <c r="AB37" s="37">
        <f t="shared" si="15"/>
        <v>0</v>
      </c>
      <c r="AC37" s="37">
        <f t="shared" si="15"/>
        <v>0</v>
      </c>
      <c r="AD37" s="37">
        <f t="shared" si="15"/>
        <v>0</v>
      </c>
    </row>
    <row r="38" spans="3:30" ht="13" x14ac:dyDescent="0.3">
      <c r="C38" s="391"/>
      <c r="D38" s="18"/>
      <c r="E38" s="18" t="s">
        <v>94</v>
      </c>
      <c r="F38" s="37">
        <f t="shared" ref="F38:AD38" si="16">F35*F36*Tagesausgaben*APWirkungDL/1000000*Steuereinn_nachLFA*Regionalmultiplikator/Dimension</f>
        <v>0</v>
      </c>
      <c r="G38" s="37">
        <f t="shared" si="16"/>
        <v>0</v>
      </c>
      <c r="H38" s="37">
        <f t="shared" si="16"/>
        <v>0</v>
      </c>
      <c r="I38" s="37">
        <f t="shared" si="16"/>
        <v>0</v>
      </c>
      <c r="J38" s="37">
        <f t="shared" si="16"/>
        <v>0</v>
      </c>
      <c r="K38" s="37">
        <f t="shared" si="16"/>
        <v>0</v>
      </c>
      <c r="L38" s="37">
        <f t="shared" si="16"/>
        <v>0</v>
      </c>
      <c r="M38" s="37">
        <f t="shared" si="16"/>
        <v>0</v>
      </c>
      <c r="N38" s="37">
        <f t="shared" si="16"/>
        <v>0</v>
      </c>
      <c r="O38" s="37">
        <f t="shared" si="16"/>
        <v>0</v>
      </c>
      <c r="P38" s="37">
        <f t="shared" si="16"/>
        <v>0</v>
      </c>
      <c r="Q38" s="37">
        <f t="shared" si="16"/>
        <v>0</v>
      </c>
      <c r="R38" s="37">
        <f t="shared" si="16"/>
        <v>0</v>
      </c>
      <c r="S38" s="37">
        <f t="shared" si="16"/>
        <v>0</v>
      </c>
      <c r="T38" s="37">
        <f t="shared" si="16"/>
        <v>0</v>
      </c>
      <c r="U38" s="37">
        <f t="shared" si="16"/>
        <v>0</v>
      </c>
      <c r="V38" s="37">
        <f t="shared" si="16"/>
        <v>0</v>
      </c>
      <c r="W38" s="37">
        <f t="shared" si="16"/>
        <v>0</v>
      </c>
      <c r="X38" s="37">
        <f t="shared" si="16"/>
        <v>0</v>
      </c>
      <c r="Y38" s="37">
        <f t="shared" si="16"/>
        <v>0</v>
      </c>
      <c r="Z38" s="37">
        <f t="shared" si="16"/>
        <v>0</v>
      </c>
      <c r="AA38" s="37">
        <f t="shared" si="16"/>
        <v>0</v>
      </c>
      <c r="AB38" s="37">
        <f t="shared" si="16"/>
        <v>0</v>
      </c>
      <c r="AC38" s="37">
        <f t="shared" si="16"/>
        <v>0</v>
      </c>
      <c r="AD38" s="37">
        <f t="shared" si="16"/>
        <v>0</v>
      </c>
    </row>
    <row r="39" spans="3:30" x14ac:dyDescent="0.25">
      <c r="C39" s="391"/>
      <c r="D39" s="18"/>
      <c r="E39" s="18"/>
      <c r="F39" s="52"/>
      <c r="G39" s="52"/>
      <c r="H39" s="52"/>
      <c r="I39" s="52"/>
      <c r="J39" s="52"/>
      <c r="K39" s="52"/>
      <c r="L39" s="52"/>
      <c r="M39" s="52"/>
      <c r="N39" s="52"/>
      <c r="O39" s="52"/>
      <c r="P39" s="52"/>
      <c r="Q39" s="53"/>
      <c r="R39" s="53"/>
      <c r="S39" s="53"/>
      <c r="T39" s="53"/>
      <c r="U39" s="53"/>
      <c r="V39" s="53"/>
      <c r="W39" s="53"/>
      <c r="X39" s="53"/>
      <c r="Y39" s="53"/>
      <c r="Z39" s="53"/>
      <c r="AA39" s="53"/>
      <c r="AB39" s="53"/>
      <c r="AC39" s="53"/>
      <c r="AD39" s="53"/>
    </row>
    <row r="40" spans="3:30" ht="13" thickBot="1" x14ac:dyDescent="0.3">
      <c r="C40" s="391"/>
      <c r="D40" s="18" t="s">
        <v>103</v>
      </c>
      <c r="E40" s="18"/>
      <c r="F40" s="52"/>
      <c r="G40" s="52"/>
      <c r="H40" s="52"/>
      <c r="I40" s="52"/>
      <c r="J40" s="52"/>
      <c r="K40" s="52"/>
      <c r="L40" s="52"/>
      <c r="M40" s="52"/>
      <c r="N40" s="52"/>
      <c r="O40" s="52"/>
      <c r="P40" s="52"/>
      <c r="Q40" s="53"/>
      <c r="R40" s="53"/>
      <c r="S40" s="53"/>
      <c r="T40" s="53"/>
      <c r="U40" s="53"/>
      <c r="V40" s="53"/>
      <c r="W40" s="53"/>
      <c r="X40" s="53"/>
      <c r="Y40" s="53"/>
      <c r="Z40" s="53"/>
      <c r="AA40" s="53"/>
      <c r="AB40" s="53"/>
      <c r="AC40" s="53"/>
      <c r="AD40" s="53"/>
    </row>
    <row r="41" spans="3:30" x14ac:dyDescent="0.25">
      <c r="C41" s="391"/>
      <c r="D41" s="18"/>
      <c r="E41" s="18" t="s">
        <v>96</v>
      </c>
      <c r="F41" s="27"/>
      <c r="G41" s="28"/>
      <c r="H41" s="28"/>
      <c r="I41" s="28"/>
      <c r="J41" s="28"/>
      <c r="K41" s="28"/>
      <c r="L41" s="28"/>
      <c r="M41" s="28"/>
      <c r="N41" s="28"/>
      <c r="O41" s="28"/>
      <c r="P41" s="28"/>
      <c r="Q41" s="28"/>
      <c r="R41" s="28"/>
      <c r="S41" s="28"/>
      <c r="T41" s="28"/>
      <c r="U41" s="28"/>
      <c r="V41" s="28"/>
      <c r="W41" s="28"/>
      <c r="X41" s="28"/>
      <c r="Y41" s="28"/>
      <c r="Z41" s="28"/>
      <c r="AA41" s="28"/>
      <c r="AB41" s="28"/>
      <c r="AC41" s="28"/>
      <c r="AD41" s="29"/>
    </row>
    <row r="42" spans="3:30" ht="13" thickBot="1" x14ac:dyDescent="0.3">
      <c r="C42" s="391"/>
      <c r="D42" s="18"/>
      <c r="E42" s="18" t="s">
        <v>97</v>
      </c>
      <c r="F42" s="34"/>
      <c r="G42" s="35"/>
      <c r="H42" s="35"/>
      <c r="I42" s="35"/>
      <c r="J42" s="35"/>
      <c r="K42" s="35"/>
      <c r="L42" s="35"/>
      <c r="M42" s="35"/>
      <c r="N42" s="35"/>
      <c r="O42" s="35"/>
      <c r="P42" s="35"/>
      <c r="Q42" s="35"/>
      <c r="R42" s="35"/>
      <c r="S42" s="35"/>
      <c r="T42" s="35"/>
      <c r="U42" s="35"/>
      <c r="V42" s="35"/>
      <c r="W42" s="35"/>
      <c r="X42" s="35"/>
      <c r="Y42" s="35"/>
      <c r="Z42" s="35"/>
      <c r="AA42" s="35"/>
      <c r="AB42" s="35"/>
      <c r="AC42" s="35"/>
      <c r="AD42" s="36"/>
    </row>
    <row r="43" spans="3:30" ht="13" x14ac:dyDescent="0.3">
      <c r="C43" s="391"/>
      <c r="D43" s="18"/>
      <c r="E43" s="18" t="s">
        <v>93</v>
      </c>
      <c r="F43" s="37">
        <f t="shared" ref="F43:Q43" si="17">IF(F41=1,F41*F42*Tagesausgaben*APWirkungDL/1000000*Steuereinnahmen*Regionalmultiplikator/Dimension,F41*F42*Übernachtungsausgaben*APWirkungDL/1000000*Steuereinnahmen*Regionalmultiplikator/Dimension)</f>
        <v>0</v>
      </c>
      <c r="G43" s="37">
        <f t="shared" si="17"/>
        <v>0</v>
      </c>
      <c r="H43" s="37">
        <f t="shared" si="17"/>
        <v>0</v>
      </c>
      <c r="I43" s="37">
        <f t="shared" si="17"/>
        <v>0</v>
      </c>
      <c r="J43" s="37">
        <f t="shared" si="17"/>
        <v>0</v>
      </c>
      <c r="K43" s="37">
        <f t="shared" si="17"/>
        <v>0</v>
      </c>
      <c r="L43" s="37">
        <f t="shared" si="17"/>
        <v>0</v>
      </c>
      <c r="M43" s="37">
        <f t="shared" si="17"/>
        <v>0</v>
      </c>
      <c r="N43" s="37">
        <f t="shared" si="17"/>
        <v>0</v>
      </c>
      <c r="O43" s="37">
        <f t="shared" si="17"/>
        <v>0</v>
      </c>
      <c r="P43" s="37">
        <f t="shared" si="17"/>
        <v>0</v>
      </c>
      <c r="Q43" s="37">
        <f t="shared" si="17"/>
        <v>0</v>
      </c>
      <c r="R43" s="37">
        <f t="shared" ref="R43:AD43" si="18">IF(R41=1,R41*R42*Tagesausgaben*APWirkungDL/1000000*Steuereinnahmen*Regionalmultiplikator/Dimension,R41*R42*Übernachtungsausgaben*APWirkungDL/1000000*Steuereinnahmen*Regionalmultiplikator/Dimension)</f>
        <v>0</v>
      </c>
      <c r="S43" s="37">
        <f t="shared" si="18"/>
        <v>0</v>
      </c>
      <c r="T43" s="37">
        <f t="shared" si="18"/>
        <v>0</v>
      </c>
      <c r="U43" s="37">
        <f t="shared" si="18"/>
        <v>0</v>
      </c>
      <c r="V43" s="37">
        <f t="shared" si="18"/>
        <v>0</v>
      </c>
      <c r="W43" s="37">
        <f t="shared" si="18"/>
        <v>0</v>
      </c>
      <c r="X43" s="37">
        <f t="shared" si="18"/>
        <v>0</v>
      </c>
      <c r="Y43" s="37">
        <f t="shared" si="18"/>
        <v>0</v>
      </c>
      <c r="Z43" s="37">
        <f t="shared" si="18"/>
        <v>0</v>
      </c>
      <c r="AA43" s="37">
        <f t="shared" si="18"/>
        <v>0</v>
      </c>
      <c r="AB43" s="37">
        <f t="shared" si="18"/>
        <v>0</v>
      </c>
      <c r="AC43" s="37">
        <f t="shared" si="18"/>
        <v>0</v>
      </c>
      <c r="AD43" s="37">
        <f t="shared" si="18"/>
        <v>0</v>
      </c>
    </row>
    <row r="44" spans="3:30" ht="13" x14ac:dyDescent="0.3">
      <c r="C44" s="391"/>
      <c r="D44" s="18"/>
      <c r="E44" s="18" t="s">
        <v>94</v>
      </c>
      <c r="F44" s="37">
        <f t="shared" ref="F44:AD44" si="19">IF(F41=1,F41*F42*Tagesausgaben*APWirkungDL/1000000*Steuereinn_nachLFA*Regionalmultiplikator/Dimension,F41*F42*Übernachtungsausgaben*APWirkungDL/1000000*Steuereinn_nachLFA*Regionalmultiplikator/Dimension)</f>
        <v>0</v>
      </c>
      <c r="G44" s="37">
        <f t="shared" si="19"/>
        <v>0</v>
      </c>
      <c r="H44" s="37">
        <f t="shared" si="19"/>
        <v>0</v>
      </c>
      <c r="I44" s="37">
        <f t="shared" si="19"/>
        <v>0</v>
      </c>
      <c r="J44" s="37">
        <f t="shared" si="19"/>
        <v>0</v>
      </c>
      <c r="K44" s="37">
        <f t="shared" si="19"/>
        <v>0</v>
      </c>
      <c r="L44" s="37">
        <f t="shared" si="19"/>
        <v>0</v>
      </c>
      <c r="M44" s="37">
        <f t="shared" si="19"/>
        <v>0</v>
      </c>
      <c r="N44" s="37">
        <f t="shared" si="19"/>
        <v>0</v>
      </c>
      <c r="O44" s="37">
        <f t="shared" si="19"/>
        <v>0</v>
      </c>
      <c r="P44" s="37">
        <f t="shared" si="19"/>
        <v>0</v>
      </c>
      <c r="Q44" s="37">
        <f t="shared" si="19"/>
        <v>0</v>
      </c>
      <c r="R44" s="37">
        <f t="shared" si="19"/>
        <v>0</v>
      </c>
      <c r="S44" s="37">
        <f t="shared" si="19"/>
        <v>0</v>
      </c>
      <c r="T44" s="37">
        <f t="shared" si="19"/>
        <v>0</v>
      </c>
      <c r="U44" s="37">
        <f t="shared" si="19"/>
        <v>0</v>
      </c>
      <c r="V44" s="37">
        <f t="shared" si="19"/>
        <v>0</v>
      </c>
      <c r="W44" s="37">
        <f t="shared" si="19"/>
        <v>0</v>
      </c>
      <c r="X44" s="37">
        <f t="shared" si="19"/>
        <v>0</v>
      </c>
      <c r="Y44" s="37">
        <f t="shared" si="19"/>
        <v>0</v>
      </c>
      <c r="Z44" s="37">
        <f t="shared" si="19"/>
        <v>0</v>
      </c>
      <c r="AA44" s="37">
        <f t="shared" si="19"/>
        <v>0</v>
      </c>
      <c r="AB44" s="37">
        <f t="shared" si="19"/>
        <v>0</v>
      </c>
      <c r="AC44" s="37">
        <f t="shared" si="19"/>
        <v>0</v>
      </c>
      <c r="AD44" s="37">
        <f t="shared" si="19"/>
        <v>0</v>
      </c>
    </row>
    <row r="45" spans="3:30" x14ac:dyDescent="0.25">
      <c r="C45" s="391"/>
      <c r="D45" s="33"/>
      <c r="E45" s="33"/>
      <c r="F45" s="58"/>
      <c r="G45" s="58"/>
      <c r="H45" s="58"/>
      <c r="I45" s="58"/>
      <c r="J45" s="58"/>
      <c r="K45" s="58"/>
      <c r="L45" s="58"/>
      <c r="M45" s="58"/>
      <c r="N45" s="58"/>
      <c r="O45" s="58"/>
      <c r="P45" s="58"/>
      <c r="Q45" s="59"/>
      <c r="R45" s="59"/>
      <c r="S45" s="59"/>
      <c r="T45" s="59"/>
      <c r="U45" s="59"/>
      <c r="V45" s="59"/>
      <c r="W45" s="59"/>
      <c r="X45" s="59"/>
      <c r="Y45" s="59"/>
      <c r="Z45" s="59"/>
      <c r="AA45" s="59"/>
      <c r="AB45" s="59"/>
      <c r="AC45" s="59"/>
      <c r="AD45" s="59"/>
    </row>
    <row r="46" spans="3:30" ht="13" x14ac:dyDescent="0.3">
      <c r="C46" s="392"/>
      <c r="D46" s="47" t="s">
        <v>104</v>
      </c>
      <c r="E46" s="47"/>
      <c r="F46" s="40">
        <f t="shared" ref="F46:AD47" si="20">F43+F37+F31+F26+F20+F15</f>
        <v>0</v>
      </c>
      <c r="G46" s="40">
        <f t="shared" si="20"/>
        <v>0</v>
      </c>
      <c r="H46" s="40">
        <f t="shared" si="20"/>
        <v>0</v>
      </c>
      <c r="I46" s="40">
        <f t="shared" si="20"/>
        <v>0</v>
      </c>
      <c r="J46" s="40">
        <f t="shared" si="20"/>
        <v>0</v>
      </c>
      <c r="K46" s="40">
        <f t="shared" si="20"/>
        <v>0</v>
      </c>
      <c r="L46" s="40">
        <f t="shared" si="20"/>
        <v>0</v>
      </c>
      <c r="M46" s="40">
        <f t="shared" si="20"/>
        <v>0</v>
      </c>
      <c r="N46" s="40">
        <f t="shared" si="20"/>
        <v>0</v>
      </c>
      <c r="O46" s="40">
        <f t="shared" si="20"/>
        <v>0</v>
      </c>
      <c r="P46" s="40">
        <f t="shared" si="20"/>
        <v>0</v>
      </c>
      <c r="Q46" s="40">
        <f t="shared" si="20"/>
        <v>0</v>
      </c>
      <c r="R46" s="40">
        <f t="shared" si="20"/>
        <v>0</v>
      </c>
      <c r="S46" s="40">
        <f t="shared" si="20"/>
        <v>0</v>
      </c>
      <c r="T46" s="40">
        <f t="shared" si="20"/>
        <v>0</v>
      </c>
      <c r="U46" s="40">
        <f t="shared" si="20"/>
        <v>0</v>
      </c>
      <c r="V46" s="40">
        <f t="shared" si="20"/>
        <v>0</v>
      </c>
      <c r="W46" s="40">
        <f t="shared" si="20"/>
        <v>0</v>
      </c>
      <c r="X46" s="40">
        <f t="shared" si="20"/>
        <v>0</v>
      </c>
      <c r="Y46" s="40">
        <f t="shared" si="20"/>
        <v>0</v>
      </c>
      <c r="Z46" s="40">
        <f t="shared" si="20"/>
        <v>0</v>
      </c>
      <c r="AA46" s="40">
        <f t="shared" si="20"/>
        <v>0</v>
      </c>
      <c r="AB46" s="40">
        <f t="shared" si="20"/>
        <v>0</v>
      </c>
      <c r="AC46" s="40">
        <f t="shared" si="20"/>
        <v>0</v>
      </c>
      <c r="AD46" s="40">
        <f t="shared" si="20"/>
        <v>0</v>
      </c>
    </row>
    <row r="47" spans="3:30" ht="13" x14ac:dyDescent="0.3">
      <c r="C47" s="60"/>
      <c r="D47" s="47" t="s">
        <v>105</v>
      </c>
      <c r="E47" s="47"/>
      <c r="F47" s="40">
        <f t="shared" si="20"/>
        <v>0</v>
      </c>
      <c r="G47" s="40">
        <f t="shared" si="20"/>
        <v>0</v>
      </c>
      <c r="H47" s="40">
        <f t="shared" si="20"/>
        <v>0</v>
      </c>
      <c r="I47" s="40">
        <f t="shared" si="20"/>
        <v>0</v>
      </c>
      <c r="J47" s="40">
        <f t="shared" si="20"/>
        <v>0</v>
      </c>
      <c r="K47" s="40">
        <f t="shared" si="20"/>
        <v>0</v>
      </c>
      <c r="L47" s="40">
        <f t="shared" si="20"/>
        <v>0</v>
      </c>
      <c r="M47" s="40">
        <f t="shared" si="20"/>
        <v>0</v>
      </c>
      <c r="N47" s="40">
        <f t="shared" si="20"/>
        <v>0</v>
      </c>
      <c r="O47" s="40">
        <f t="shared" si="20"/>
        <v>0</v>
      </c>
      <c r="P47" s="40">
        <f t="shared" si="20"/>
        <v>0</v>
      </c>
      <c r="Q47" s="40">
        <f t="shared" si="20"/>
        <v>0</v>
      </c>
      <c r="R47" s="40">
        <f t="shared" si="20"/>
        <v>0</v>
      </c>
      <c r="S47" s="40">
        <f t="shared" si="20"/>
        <v>0</v>
      </c>
      <c r="T47" s="40">
        <f t="shared" si="20"/>
        <v>0</v>
      </c>
      <c r="U47" s="40">
        <f t="shared" si="20"/>
        <v>0</v>
      </c>
      <c r="V47" s="40">
        <f t="shared" si="20"/>
        <v>0</v>
      </c>
      <c r="W47" s="40">
        <f t="shared" si="20"/>
        <v>0</v>
      </c>
      <c r="X47" s="40">
        <f t="shared" si="20"/>
        <v>0</v>
      </c>
      <c r="Y47" s="40">
        <f t="shared" si="20"/>
        <v>0</v>
      </c>
      <c r="Z47" s="40">
        <f t="shared" si="20"/>
        <v>0</v>
      </c>
      <c r="AA47" s="40">
        <f t="shared" si="20"/>
        <v>0</v>
      </c>
      <c r="AB47" s="40">
        <f t="shared" si="20"/>
        <v>0</v>
      </c>
      <c r="AC47" s="40">
        <f t="shared" si="20"/>
        <v>0</v>
      </c>
      <c r="AD47" s="40">
        <f t="shared" si="20"/>
        <v>0</v>
      </c>
    </row>
    <row r="48" spans="3:30" ht="13" x14ac:dyDescent="0.3">
      <c r="C48" s="60"/>
      <c r="D48" s="18"/>
      <c r="E48" s="1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row>
    <row r="49" spans="3:30" ht="13" x14ac:dyDescent="0.3">
      <c r="C49" s="60" t="s">
        <v>542</v>
      </c>
      <c r="D49" s="18"/>
      <c r="E49" s="1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row>
    <row r="50" spans="3:30" x14ac:dyDescent="0.25">
      <c r="C50" s="1" t="s">
        <v>544</v>
      </c>
    </row>
    <row r="51" spans="3:30" ht="13" x14ac:dyDescent="0.3">
      <c r="C51" s="8" t="s">
        <v>106</v>
      </c>
    </row>
  </sheetData>
  <sheetProtection selectLockedCells="1"/>
  <mergeCells count="3">
    <mergeCell ref="C10:J10"/>
    <mergeCell ref="K10:Q10"/>
    <mergeCell ref="C12:C46"/>
  </mergeCells>
  <pageMargins left="0.19685039370078741" right="0.39370078740157483" top="0.78740157480314965" bottom="0.19685039370078741" header="0.51181102362204722" footer="0.51181102362204722"/>
  <pageSetup paperSize="9" scale="65" orientation="landscape" verticalDpi="300" r:id="rId1"/>
  <headerFooter alignWithMargins="0">
    <oddFooter>&amp;R&amp;Z&amp;F&amp;D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B0F0"/>
  </sheetPr>
  <dimension ref="A4:AD25"/>
  <sheetViews>
    <sheetView zoomScaleNormal="100" workbookViewId="0">
      <pane ySplit="5" topLeftCell="A6" activePane="bottomLeft" state="frozen"/>
      <selection activeCell="G40" sqref="G40"/>
      <selection pane="bottomLeft" activeCell="H18" sqref="H18"/>
    </sheetView>
  </sheetViews>
  <sheetFormatPr baseColWidth="10" defaultColWidth="11.453125" defaultRowHeight="12.5" x14ac:dyDescent="0.25"/>
  <cols>
    <col min="1" max="1" width="11.453125" style="1"/>
    <col min="2" max="3" width="5.81640625" style="1" customWidth="1"/>
    <col min="4" max="4" width="5.453125" style="1" customWidth="1"/>
    <col min="5" max="5" width="44.7265625" style="1" customWidth="1"/>
    <col min="6" max="30" width="7.7265625" style="1" customWidth="1"/>
    <col min="31" max="16384" width="11.453125" style="1"/>
  </cols>
  <sheetData>
    <row r="4" spans="1:30" ht="20" x14ac:dyDescent="0.4">
      <c r="C4" s="11" t="s">
        <v>1</v>
      </c>
    </row>
    <row r="5" spans="1:30" ht="8.25" customHeight="1" x14ac:dyDescent="0.25"/>
    <row r="6" spans="1:30" x14ac:dyDescent="0.25">
      <c r="A6" s="3"/>
    </row>
    <row r="10" spans="1:30" ht="13.5" thickBot="1" x14ac:dyDescent="0.35">
      <c r="C10" s="5" t="s">
        <v>107</v>
      </c>
      <c r="D10" s="6"/>
      <c r="E10" s="6"/>
      <c r="F10" s="6"/>
      <c r="G10" s="6"/>
      <c r="H10" s="6"/>
      <c r="I10" s="6"/>
      <c r="J10" s="6"/>
      <c r="K10" s="6"/>
      <c r="L10" s="6"/>
      <c r="M10" s="6"/>
      <c r="N10" s="6"/>
      <c r="O10" s="6"/>
      <c r="P10" s="6"/>
      <c r="Q10" s="6"/>
      <c r="R10" s="6"/>
      <c r="S10" s="6"/>
      <c r="T10" s="6"/>
      <c r="U10" s="6"/>
      <c r="V10" s="6"/>
      <c r="W10" s="6"/>
      <c r="X10" s="6"/>
      <c r="Y10" s="6"/>
      <c r="Z10" s="6"/>
      <c r="AA10" s="6"/>
      <c r="AB10" s="6"/>
      <c r="AC10" s="6"/>
      <c r="AD10" s="6"/>
    </row>
    <row r="11" spans="1:30" ht="15.5" x14ac:dyDescent="0.35">
      <c r="C11" s="386">
        <f>Projektbezeichnung</f>
        <v>0</v>
      </c>
      <c r="D11" s="387"/>
      <c r="E11" s="387"/>
      <c r="F11" s="379"/>
      <c r="G11" s="379"/>
      <c r="H11" s="379"/>
      <c r="I11" s="379"/>
      <c r="J11" s="379"/>
      <c r="K11" s="388" t="s">
        <v>48</v>
      </c>
      <c r="L11" s="369"/>
      <c r="M11" s="369"/>
      <c r="N11" s="389"/>
      <c r="O11" s="389"/>
      <c r="P11" s="389"/>
      <c r="Q11" s="389"/>
    </row>
    <row r="12" spans="1:30" ht="13" x14ac:dyDescent="0.3">
      <c r="C12" s="48">
        <f>Dimensionsbezeichnung</f>
        <v>1000</v>
      </c>
      <c r="D12" s="23" t="str">
        <f>Währung</f>
        <v>€</v>
      </c>
      <c r="E12" s="24" t="s">
        <v>108</v>
      </c>
      <c r="F12" s="25">
        <f>Anfangsjahr</f>
        <v>2025</v>
      </c>
      <c r="G12" s="25">
        <f t="shared" ref="G12:AD12" si="0">F12+1</f>
        <v>2026</v>
      </c>
      <c r="H12" s="25">
        <f t="shared" si="0"/>
        <v>2027</v>
      </c>
      <c r="I12" s="25">
        <f t="shared" si="0"/>
        <v>2028</v>
      </c>
      <c r="J12" s="25">
        <f t="shared" si="0"/>
        <v>2029</v>
      </c>
      <c r="K12" s="25">
        <f t="shared" si="0"/>
        <v>2030</v>
      </c>
      <c r="L12" s="25">
        <f t="shared" si="0"/>
        <v>2031</v>
      </c>
      <c r="M12" s="25">
        <f t="shared" si="0"/>
        <v>2032</v>
      </c>
      <c r="N12" s="25">
        <f t="shared" si="0"/>
        <v>2033</v>
      </c>
      <c r="O12" s="25">
        <f t="shared" si="0"/>
        <v>2034</v>
      </c>
      <c r="P12" s="25">
        <f t="shared" si="0"/>
        <v>2035</v>
      </c>
      <c r="Q12" s="25">
        <f t="shared" si="0"/>
        <v>2036</v>
      </c>
      <c r="R12" s="25">
        <f t="shared" si="0"/>
        <v>2037</v>
      </c>
      <c r="S12" s="25">
        <f t="shared" si="0"/>
        <v>2038</v>
      </c>
      <c r="T12" s="25">
        <f t="shared" si="0"/>
        <v>2039</v>
      </c>
      <c r="U12" s="25">
        <f t="shared" si="0"/>
        <v>2040</v>
      </c>
      <c r="V12" s="25">
        <f t="shared" si="0"/>
        <v>2041</v>
      </c>
      <c r="W12" s="25">
        <f t="shared" si="0"/>
        <v>2042</v>
      </c>
      <c r="X12" s="25">
        <f t="shared" si="0"/>
        <v>2043</v>
      </c>
      <c r="Y12" s="25">
        <f t="shared" si="0"/>
        <v>2044</v>
      </c>
      <c r="Z12" s="25">
        <f t="shared" si="0"/>
        <v>2045</v>
      </c>
      <c r="AA12" s="25">
        <f t="shared" si="0"/>
        <v>2046</v>
      </c>
      <c r="AB12" s="25">
        <f t="shared" si="0"/>
        <v>2047</v>
      </c>
      <c r="AC12" s="25">
        <f t="shared" si="0"/>
        <v>2048</v>
      </c>
      <c r="AD12" s="25">
        <f t="shared" si="0"/>
        <v>2049</v>
      </c>
    </row>
    <row r="13" spans="1:30" x14ac:dyDescent="0.25">
      <c r="C13" s="390" t="s">
        <v>90</v>
      </c>
      <c r="D13" s="26"/>
      <c r="E13" s="26" t="s">
        <v>109</v>
      </c>
      <c r="F13" s="61"/>
      <c r="G13" s="62"/>
      <c r="H13" s="62"/>
      <c r="I13" s="62"/>
      <c r="J13" s="62"/>
      <c r="K13" s="62"/>
      <c r="L13" s="62"/>
      <c r="M13" s="62"/>
      <c r="N13" s="62"/>
      <c r="O13" s="62"/>
      <c r="P13" s="62"/>
      <c r="Q13" s="62"/>
      <c r="R13" s="62"/>
      <c r="S13" s="62"/>
      <c r="T13" s="62"/>
      <c r="U13" s="62"/>
      <c r="V13" s="62"/>
      <c r="W13" s="62"/>
      <c r="X13" s="62"/>
      <c r="Y13" s="62"/>
      <c r="Z13" s="62"/>
      <c r="AA13" s="62"/>
      <c r="AB13" s="62"/>
      <c r="AC13" s="62"/>
      <c r="AD13" s="63"/>
    </row>
    <row r="14" spans="1:30" ht="13" x14ac:dyDescent="0.3">
      <c r="C14" s="391"/>
      <c r="D14" s="18"/>
      <c r="E14" s="18" t="s">
        <v>110</v>
      </c>
      <c r="F14" s="37">
        <f>'Nutzen-Kosten-Tabelle'!F30-'Nutzen-Kosten-Tabelle'!F16</f>
        <v>0</v>
      </c>
      <c r="G14" s="37">
        <f>'Nutzen-Kosten-Tabelle'!G30-'Nutzen-Kosten-Tabelle'!G16</f>
        <v>0</v>
      </c>
      <c r="H14" s="37">
        <f>'Nutzen-Kosten-Tabelle'!H30-'Nutzen-Kosten-Tabelle'!H16</f>
        <v>0</v>
      </c>
      <c r="I14" s="37">
        <f>'Nutzen-Kosten-Tabelle'!I30-'Nutzen-Kosten-Tabelle'!I16</f>
        <v>0</v>
      </c>
      <c r="J14" s="37">
        <f>'Nutzen-Kosten-Tabelle'!J30-'Nutzen-Kosten-Tabelle'!J16</f>
        <v>0</v>
      </c>
      <c r="K14" s="37">
        <f>'Nutzen-Kosten-Tabelle'!K30-'Nutzen-Kosten-Tabelle'!K16</f>
        <v>0</v>
      </c>
      <c r="L14" s="37">
        <f>'Nutzen-Kosten-Tabelle'!L30-'Nutzen-Kosten-Tabelle'!L16</f>
        <v>0</v>
      </c>
      <c r="M14" s="37">
        <f>'Nutzen-Kosten-Tabelle'!M30-'Nutzen-Kosten-Tabelle'!M16</f>
        <v>0</v>
      </c>
      <c r="N14" s="37">
        <f>'Nutzen-Kosten-Tabelle'!N30-'Nutzen-Kosten-Tabelle'!N16</f>
        <v>0</v>
      </c>
      <c r="O14" s="37">
        <f>'Nutzen-Kosten-Tabelle'!O30-'Nutzen-Kosten-Tabelle'!O16</f>
        <v>0</v>
      </c>
      <c r="P14" s="37">
        <f>'Nutzen-Kosten-Tabelle'!P30-'Nutzen-Kosten-Tabelle'!P16</f>
        <v>0</v>
      </c>
      <c r="Q14" s="37">
        <f>'Nutzen-Kosten-Tabelle'!Q30-'Nutzen-Kosten-Tabelle'!Q16</f>
        <v>0</v>
      </c>
      <c r="R14" s="37">
        <f>'Nutzen-Kosten-Tabelle'!R30-'Nutzen-Kosten-Tabelle'!R16</f>
        <v>0</v>
      </c>
      <c r="S14" s="37">
        <f>'Nutzen-Kosten-Tabelle'!S30-'Nutzen-Kosten-Tabelle'!S16</f>
        <v>0</v>
      </c>
      <c r="T14" s="37">
        <f>'Nutzen-Kosten-Tabelle'!T30-'Nutzen-Kosten-Tabelle'!T16</f>
        <v>0</v>
      </c>
      <c r="U14" s="37">
        <f>'Nutzen-Kosten-Tabelle'!U30-'Nutzen-Kosten-Tabelle'!U16</f>
        <v>0</v>
      </c>
      <c r="V14" s="37">
        <f>'Nutzen-Kosten-Tabelle'!V30-'Nutzen-Kosten-Tabelle'!V16</f>
        <v>0</v>
      </c>
      <c r="W14" s="37">
        <f>'Nutzen-Kosten-Tabelle'!W30-'Nutzen-Kosten-Tabelle'!W16</f>
        <v>0</v>
      </c>
      <c r="X14" s="37">
        <f>'Nutzen-Kosten-Tabelle'!X30-'Nutzen-Kosten-Tabelle'!X16</f>
        <v>0</v>
      </c>
      <c r="Y14" s="37">
        <f>'Nutzen-Kosten-Tabelle'!Y30-'Nutzen-Kosten-Tabelle'!Y16</f>
        <v>0</v>
      </c>
      <c r="Z14" s="37">
        <f>'Nutzen-Kosten-Tabelle'!Z30-'Nutzen-Kosten-Tabelle'!Z16</f>
        <v>0</v>
      </c>
      <c r="AA14" s="37">
        <f>'Nutzen-Kosten-Tabelle'!AA30-'Nutzen-Kosten-Tabelle'!AA16</f>
        <v>0</v>
      </c>
      <c r="AB14" s="37">
        <f>'Nutzen-Kosten-Tabelle'!AB30-'Nutzen-Kosten-Tabelle'!AB16</f>
        <v>0</v>
      </c>
      <c r="AC14" s="37">
        <f>'Nutzen-Kosten-Tabelle'!AC30-'Nutzen-Kosten-Tabelle'!AC16</f>
        <v>0</v>
      </c>
      <c r="AD14" s="37">
        <f>'Nutzen-Kosten-Tabelle'!AD30-'Nutzen-Kosten-Tabelle'!AD16</f>
        <v>0</v>
      </c>
    </row>
    <row r="15" spans="1:30" ht="13" x14ac:dyDescent="0.3">
      <c r="C15" s="391"/>
      <c r="D15" s="18"/>
      <c r="E15" s="18" t="s">
        <v>111</v>
      </c>
      <c r="F15" s="51">
        <f t="shared" ref="F15:Q15" si="1">F14*APWirkung*Dimension/1000000</f>
        <v>0</v>
      </c>
      <c r="G15" s="51">
        <f t="shared" si="1"/>
        <v>0</v>
      </c>
      <c r="H15" s="51">
        <f t="shared" si="1"/>
        <v>0</v>
      </c>
      <c r="I15" s="51">
        <f t="shared" si="1"/>
        <v>0</v>
      </c>
      <c r="J15" s="51">
        <f t="shared" si="1"/>
        <v>0</v>
      </c>
      <c r="K15" s="51">
        <f t="shared" si="1"/>
        <v>0</v>
      </c>
      <c r="L15" s="51">
        <f t="shared" si="1"/>
        <v>0</v>
      </c>
      <c r="M15" s="51">
        <f t="shared" si="1"/>
        <v>0</v>
      </c>
      <c r="N15" s="51">
        <f t="shared" si="1"/>
        <v>0</v>
      </c>
      <c r="O15" s="51">
        <f t="shared" si="1"/>
        <v>0</v>
      </c>
      <c r="P15" s="51">
        <f t="shared" si="1"/>
        <v>0</v>
      </c>
      <c r="Q15" s="51">
        <f t="shared" si="1"/>
        <v>0</v>
      </c>
      <c r="R15" s="51">
        <f t="shared" ref="R15:AD15" si="2">R14*APWirkung*Dimension/1000000</f>
        <v>0</v>
      </c>
      <c r="S15" s="51">
        <f t="shared" si="2"/>
        <v>0</v>
      </c>
      <c r="T15" s="51">
        <f t="shared" si="2"/>
        <v>0</v>
      </c>
      <c r="U15" s="51">
        <f t="shared" si="2"/>
        <v>0</v>
      </c>
      <c r="V15" s="51">
        <f t="shared" si="2"/>
        <v>0</v>
      </c>
      <c r="W15" s="51">
        <f t="shared" si="2"/>
        <v>0</v>
      </c>
      <c r="X15" s="51">
        <f t="shared" si="2"/>
        <v>0</v>
      </c>
      <c r="Y15" s="51">
        <f t="shared" si="2"/>
        <v>0</v>
      </c>
      <c r="Z15" s="51">
        <f t="shared" si="2"/>
        <v>0</v>
      </c>
      <c r="AA15" s="51">
        <f t="shared" si="2"/>
        <v>0</v>
      </c>
      <c r="AB15" s="51">
        <f t="shared" si="2"/>
        <v>0</v>
      </c>
      <c r="AC15" s="51">
        <f t="shared" si="2"/>
        <v>0</v>
      </c>
      <c r="AD15" s="51">
        <f t="shared" si="2"/>
        <v>0</v>
      </c>
    </row>
    <row r="16" spans="1:30" x14ac:dyDescent="0.25">
      <c r="C16" s="391"/>
      <c r="D16" s="18"/>
      <c r="E16" s="18"/>
      <c r="F16" s="52"/>
      <c r="G16" s="52"/>
      <c r="H16" s="52"/>
      <c r="I16" s="52"/>
      <c r="J16" s="52"/>
      <c r="K16" s="52"/>
      <c r="L16" s="52"/>
      <c r="M16" s="52"/>
      <c r="N16" s="52"/>
      <c r="O16" s="52"/>
      <c r="P16" s="52"/>
      <c r="Q16" s="53"/>
      <c r="R16" s="53"/>
      <c r="S16" s="53"/>
      <c r="T16" s="53"/>
      <c r="U16" s="53"/>
      <c r="V16" s="53"/>
      <c r="W16" s="53"/>
      <c r="X16" s="53"/>
      <c r="Y16" s="53"/>
      <c r="Z16" s="53"/>
      <c r="AA16" s="53"/>
      <c r="AB16" s="53"/>
      <c r="AC16" s="53"/>
      <c r="AD16" s="53"/>
    </row>
    <row r="17" spans="3:30" ht="13" thickBot="1" x14ac:dyDescent="0.3">
      <c r="C17" s="391"/>
      <c r="D17" s="18"/>
      <c r="E17" s="18" t="s">
        <v>112</v>
      </c>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row>
    <row r="18" spans="3:30" ht="13" thickBot="1" x14ac:dyDescent="0.3">
      <c r="C18" s="391"/>
      <c r="D18" s="18"/>
      <c r="E18" s="18" t="s">
        <v>547</v>
      </c>
      <c r="F18" s="54"/>
      <c r="G18" s="55"/>
      <c r="H18" s="55"/>
      <c r="I18" s="55"/>
      <c r="J18" s="55"/>
      <c r="K18" s="55"/>
      <c r="L18" s="55"/>
      <c r="M18" s="55"/>
      <c r="N18" s="55"/>
      <c r="O18" s="55"/>
      <c r="P18" s="55"/>
      <c r="Q18" s="55"/>
      <c r="R18" s="55"/>
      <c r="S18" s="55"/>
      <c r="T18" s="55"/>
      <c r="U18" s="55"/>
      <c r="V18" s="55"/>
      <c r="W18" s="55"/>
      <c r="X18" s="55"/>
      <c r="Y18" s="55"/>
      <c r="Z18" s="55"/>
      <c r="AA18" s="55"/>
      <c r="AB18" s="55"/>
      <c r="AC18" s="55"/>
      <c r="AD18" s="56"/>
    </row>
    <row r="19" spans="3:30" ht="13" thickBot="1" x14ac:dyDescent="0.3">
      <c r="C19" s="391"/>
      <c r="D19" s="18"/>
      <c r="E19" s="18" t="s">
        <v>113</v>
      </c>
      <c r="F19" s="54"/>
      <c r="G19" s="55"/>
      <c r="H19" s="55"/>
      <c r="I19" s="55"/>
      <c r="J19" s="55"/>
      <c r="K19" s="55"/>
      <c r="L19" s="55"/>
      <c r="M19" s="55"/>
      <c r="N19" s="55"/>
      <c r="O19" s="55"/>
      <c r="P19" s="55"/>
      <c r="Q19" s="55"/>
      <c r="R19" s="55"/>
      <c r="S19" s="55"/>
      <c r="T19" s="55"/>
      <c r="U19" s="55"/>
      <c r="V19" s="55"/>
      <c r="W19" s="55"/>
      <c r="X19" s="55"/>
      <c r="Y19" s="55"/>
      <c r="Z19" s="55"/>
      <c r="AA19" s="55"/>
      <c r="AB19" s="55"/>
      <c r="AC19" s="55"/>
      <c r="AD19" s="56"/>
    </row>
    <row r="20" spans="3:30" ht="13" x14ac:dyDescent="0.3">
      <c r="C20" s="391"/>
      <c r="D20" s="18"/>
      <c r="E20" s="18" t="s">
        <v>114</v>
      </c>
      <c r="F20" s="40">
        <f t="shared" ref="F20:AD20" si="3">F15+F18</f>
        <v>0</v>
      </c>
      <c r="G20" s="40">
        <f t="shared" si="3"/>
        <v>0</v>
      </c>
      <c r="H20" s="40">
        <f t="shared" si="3"/>
        <v>0</v>
      </c>
      <c r="I20" s="40">
        <f t="shared" si="3"/>
        <v>0</v>
      </c>
      <c r="J20" s="40">
        <f t="shared" si="3"/>
        <v>0</v>
      </c>
      <c r="K20" s="40">
        <f t="shared" si="3"/>
        <v>0</v>
      </c>
      <c r="L20" s="40">
        <f t="shared" si="3"/>
        <v>0</v>
      </c>
      <c r="M20" s="40">
        <f t="shared" si="3"/>
        <v>0</v>
      </c>
      <c r="N20" s="40">
        <f t="shared" si="3"/>
        <v>0</v>
      </c>
      <c r="O20" s="40">
        <f t="shared" si="3"/>
        <v>0</v>
      </c>
      <c r="P20" s="40">
        <f t="shared" si="3"/>
        <v>0</v>
      </c>
      <c r="Q20" s="40">
        <f t="shared" si="3"/>
        <v>0</v>
      </c>
      <c r="R20" s="40">
        <f t="shared" si="3"/>
        <v>0</v>
      </c>
      <c r="S20" s="40">
        <f t="shared" si="3"/>
        <v>0</v>
      </c>
      <c r="T20" s="40">
        <f t="shared" si="3"/>
        <v>0</v>
      </c>
      <c r="U20" s="40">
        <f t="shared" si="3"/>
        <v>0</v>
      </c>
      <c r="V20" s="40">
        <f t="shared" si="3"/>
        <v>0</v>
      </c>
      <c r="W20" s="40">
        <f t="shared" si="3"/>
        <v>0</v>
      </c>
      <c r="X20" s="40">
        <f t="shared" si="3"/>
        <v>0</v>
      </c>
      <c r="Y20" s="40">
        <f t="shared" si="3"/>
        <v>0</v>
      </c>
      <c r="Z20" s="40">
        <f t="shared" si="3"/>
        <v>0</v>
      </c>
      <c r="AA20" s="40">
        <f t="shared" si="3"/>
        <v>0</v>
      </c>
      <c r="AB20" s="40">
        <f t="shared" si="3"/>
        <v>0</v>
      </c>
      <c r="AC20" s="40">
        <f t="shared" si="3"/>
        <v>0</v>
      </c>
      <c r="AD20" s="40">
        <f t="shared" si="3"/>
        <v>0</v>
      </c>
    </row>
    <row r="21" spans="3:30" x14ac:dyDescent="0.25">
      <c r="C21" s="391"/>
      <c r="D21" s="33"/>
      <c r="E21" s="33"/>
      <c r="F21" s="65"/>
      <c r="G21" s="65"/>
      <c r="H21" s="65"/>
      <c r="I21" s="65"/>
      <c r="J21" s="65"/>
      <c r="K21" s="65"/>
      <c r="L21" s="65"/>
      <c r="M21" s="65"/>
      <c r="N21" s="65"/>
      <c r="O21" s="65"/>
      <c r="P21" s="65"/>
      <c r="Q21" s="66"/>
      <c r="R21" s="66"/>
      <c r="S21" s="66"/>
      <c r="T21" s="66"/>
      <c r="U21" s="66"/>
      <c r="V21" s="66"/>
      <c r="W21" s="66"/>
      <c r="X21" s="66"/>
      <c r="Y21" s="66"/>
      <c r="Z21" s="66"/>
      <c r="AA21" s="66"/>
      <c r="AB21" s="66"/>
      <c r="AC21" s="66"/>
      <c r="AD21" s="66"/>
    </row>
    <row r="22" spans="3:30" ht="13" x14ac:dyDescent="0.3">
      <c r="C22" s="392"/>
      <c r="D22" s="47" t="s">
        <v>104</v>
      </c>
      <c r="E22" s="47"/>
      <c r="F22" s="40">
        <f t="shared" ref="F22:Q22" si="4">(F15*Steuereinnahmen/Dimension)+(F18*Steuereinnahmen/Dimension*Regionalmultiplikator)</f>
        <v>0</v>
      </c>
      <c r="G22" s="40">
        <f t="shared" si="4"/>
        <v>0</v>
      </c>
      <c r="H22" s="40">
        <f t="shared" si="4"/>
        <v>0</v>
      </c>
      <c r="I22" s="40">
        <f t="shared" si="4"/>
        <v>0</v>
      </c>
      <c r="J22" s="40">
        <f t="shared" si="4"/>
        <v>0</v>
      </c>
      <c r="K22" s="40">
        <f t="shared" si="4"/>
        <v>0</v>
      </c>
      <c r="L22" s="40">
        <f t="shared" si="4"/>
        <v>0</v>
      </c>
      <c r="M22" s="40">
        <f t="shared" si="4"/>
        <v>0</v>
      </c>
      <c r="N22" s="40">
        <f t="shared" si="4"/>
        <v>0</v>
      </c>
      <c r="O22" s="40">
        <f t="shared" si="4"/>
        <v>0</v>
      </c>
      <c r="P22" s="40">
        <f t="shared" si="4"/>
        <v>0</v>
      </c>
      <c r="Q22" s="40">
        <f t="shared" si="4"/>
        <v>0</v>
      </c>
      <c r="R22" s="40">
        <f t="shared" ref="R22:AD22" si="5">(R15*Steuereinnahmen/Dimension)+(R18*Steuereinnahmen/Dimension*Regionalmultiplikator)</f>
        <v>0</v>
      </c>
      <c r="S22" s="40">
        <f t="shared" si="5"/>
        <v>0</v>
      </c>
      <c r="T22" s="40">
        <f t="shared" si="5"/>
        <v>0</v>
      </c>
      <c r="U22" s="40">
        <f t="shared" si="5"/>
        <v>0</v>
      </c>
      <c r="V22" s="40">
        <f t="shared" si="5"/>
        <v>0</v>
      </c>
      <c r="W22" s="40">
        <f t="shared" si="5"/>
        <v>0</v>
      </c>
      <c r="X22" s="40">
        <f t="shared" si="5"/>
        <v>0</v>
      </c>
      <c r="Y22" s="40">
        <f t="shared" si="5"/>
        <v>0</v>
      </c>
      <c r="Z22" s="40">
        <f t="shared" si="5"/>
        <v>0</v>
      </c>
      <c r="AA22" s="40">
        <f t="shared" si="5"/>
        <v>0</v>
      </c>
      <c r="AB22" s="40">
        <f t="shared" si="5"/>
        <v>0</v>
      </c>
      <c r="AC22" s="40">
        <f t="shared" si="5"/>
        <v>0</v>
      </c>
      <c r="AD22" s="40">
        <f t="shared" si="5"/>
        <v>0</v>
      </c>
    </row>
    <row r="23" spans="3:30" ht="13" x14ac:dyDescent="0.3">
      <c r="C23" s="60"/>
      <c r="D23" s="47" t="s">
        <v>105</v>
      </c>
      <c r="E23" s="47"/>
      <c r="F23" s="40">
        <f t="shared" ref="F23:AD23" si="6">(F15*Steuereinn_nachLFA/Dimension)+(F18*Steuereinn_nachLFA/Dimension*Regionalmultiplikator)</f>
        <v>0</v>
      </c>
      <c r="G23" s="40">
        <f t="shared" si="6"/>
        <v>0</v>
      </c>
      <c r="H23" s="40">
        <f t="shared" si="6"/>
        <v>0</v>
      </c>
      <c r="I23" s="40">
        <f t="shared" si="6"/>
        <v>0</v>
      </c>
      <c r="J23" s="40">
        <f t="shared" si="6"/>
        <v>0</v>
      </c>
      <c r="K23" s="40">
        <f t="shared" si="6"/>
        <v>0</v>
      </c>
      <c r="L23" s="40">
        <f t="shared" si="6"/>
        <v>0</v>
      </c>
      <c r="M23" s="40">
        <f t="shared" si="6"/>
        <v>0</v>
      </c>
      <c r="N23" s="40">
        <f t="shared" si="6"/>
        <v>0</v>
      </c>
      <c r="O23" s="40">
        <f t="shared" si="6"/>
        <v>0</v>
      </c>
      <c r="P23" s="40">
        <f t="shared" si="6"/>
        <v>0</v>
      </c>
      <c r="Q23" s="40">
        <f t="shared" si="6"/>
        <v>0</v>
      </c>
      <c r="R23" s="40">
        <f t="shared" si="6"/>
        <v>0</v>
      </c>
      <c r="S23" s="40">
        <f t="shared" si="6"/>
        <v>0</v>
      </c>
      <c r="T23" s="40">
        <f t="shared" si="6"/>
        <v>0</v>
      </c>
      <c r="U23" s="40">
        <f t="shared" si="6"/>
        <v>0</v>
      </c>
      <c r="V23" s="40">
        <f t="shared" si="6"/>
        <v>0</v>
      </c>
      <c r="W23" s="40">
        <f t="shared" si="6"/>
        <v>0</v>
      </c>
      <c r="X23" s="40">
        <f t="shared" si="6"/>
        <v>0</v>
      </c>
      <c r="Y23" s="40">
        <f t="shared" si="6"/>
        <v>0</v>
      </c>
      <c r="Z23" s="40">
        <f t="shared" si="6"/>
        <v>0</v>
      </c>
      <c r="AA23" s="40">
        <f t="shared" si="6"/>
        <v>0</v>
      </c>
      <c r="AB23" s="40">
        <f t="shared" si="6"/>
        <v>0</v>
      </c>
      <c r="AC23" s="40">
        <f t="shared" si="6"/>
        <v>0</v>
      </c>
      <c r="AD23" s="40">
        <f t="shared" si="6"/>
        <v>0</v>
      </c>
    </row>
    <row r="25" spans="3:30" ht="13" x14ac:dyDescent="0.3">
      <c r="C25" s="8" t="s">
        <v>106</v>
      </c>
      <c r="D25" s="8"/>
      <c r="E25" s="8"/>
    </row>
  </sheetData>
  <sheetProtection selectLockedCells="1"/>
  <mergeCells count="3">
    <mergeCell ref="C11:J11"/>
    <mergeCell ref="K11:Q11"/>
    <mergeCell ref="C13:C22"/>
  </mergeCells>
  <pageMargins left="0.39370078740157483" right="0.39370078740157483" top="0.78740157480314965" bottom="0.19685039370078741" header="0.51181102362204722" footer="0.51181102362204722"/>
  <pageSetup paperSize="9" scale="65" orientation="landscape" verticalDpi="300" r:id="rId1"/>
  <headerFooter alignWithMargins="0">
    <oddFooter>&amp;R&amp;Z&amp;F&amp;D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04" filterMode="1">
    <tabColor rgb="FFFF0000"/>
  </sheetPr>
  <dimension ref="A3:M43"/>
  <sheetViews>
    <sheetView zoomScale="95" zoomScaleNormal="100" workbookViewId="0">
      <pane ySplit="5" topLeftCell="A6" activePane="bottomLeft" state="frozen"/>
      <selection activeCell="F33" sqref="F33"/>
      <selection pane="bottomLeft" activeCell="K3" sqref="K3"/>
    </sheetView>
  </sheetViews>
  <sheetFormatPr baseColWidth="10" defaultColWidth="11.453125" defaultRowHeight="12.5" x14ac:dyDescent="0.25"/>
  <cols>
    <col min="1" max="1" width="11.453125" style="1"/>
    <col min="2" max="2" width="4.7265625" style="1" customWidth="1"/>
    <col min="3" max="3" width="6.7265625" style="1" customWidth="1"/>
    <col min="4" max="4" width="15.1796875" style="1" customWidth="1"/>
    <col min="5" max="6" width="13.7265625" style="1" customWidth="1"/>
    <col min="7" max="13" width="11.453125" style="1"/>
    <col min="14" max="14" width="4" style="1" customWidth="1"/>
    <col min="15" max="16384" width="11.453125" style="1"/>
  </cols>
  <sheetData>
    <row r="3" spans="1:13" x14ac:dyDescent="0.25">
      <c r="K3" s="365" t="s">
        <v>532</v>
      </c>
    </row>
    <row r="4" spans="1:13" ht="22.5" x14ac:dyDescent="0.45">
      <c r="E4" s="2" t="s">
        <v>258</v>
      </c>
    </row>
    <row r="5" spans="1:13" x14ac:dyDescent="0.25">
      <c r="E5" s="393">
        <f>Projektbezeichnung</f>
        <v>0</v>
      </c>
      <c r="F5" s="393"/>
      <c r="G5" s="393"/>
      <c r="H5" s="393"/>
      <c r="I5" s="393"/>
      <c r="J5" s="393"/>
      <c r="K5" s="393"/>
    </row>
    <row r="6" spans="1:13" x14ac:dyDescent="0.25">
      <c r="A6" s="3"/>
    </row>
    <row r="8" spans="1:13" ht="13.5" thickBot="1" x14ac:dyDescent="0.35">
      <c r="C8" s="5" t="s">
        <v>259</v>
      </c>
      <c r="D8" s="6"/>
      <c r="E8" s="6"/>
      <c r="F8" s="6"/>
      <c r="G8" s="6"/>
      <c r="H8" s="6"/>
      <c r="I8" s="6"/>
      <c r="J8" s="6"/>
      <c r="K8" s="6"/>
      <c r="L8" s="6"/>
      <c r="M8" s="6"/>
    </row>
    <row r="9" spans="1:13" ht="13" x14ac:dyDescent="0.3">
      <c r="C9" s="80"/>
      <c r="D9" s="18"/>
      <c r="E9" s="18"/>
      <c r="F9" s="18"/>
      <c r="G9" s="18"/>
      <c r="H9" s="18"/>
      <c r="I9" s="18"/>
      <c r="J9" s="18"/>
      <c r="K9" s="18"/>
      <c r="L9" s="18"/>
      <c r="M9" s="18"/>
    </row>
    <row r="10" spans="1:13" ht="13" x14ac:dyDescent="0.3">
      <c r="D10" s="81"/>
    </row>
    <row r="11" spans="1:13" ht="38.5" thickBot="1" x14ac:dyDescent="0.35">
      <c r="D11" s="82" t="s">
        <v>260</v>
      </c>
      <c r="E11" s="82" t="s">
        <v>261</v>
      </c>
      <c r="F11" s="82" t="s">
        <v>262</v>
      </c>
      <c r="H11" s="10"/>
    </row>
    <row r="12" spans="1:13" ht="13" x14ac:dyDescent="0.3">
      <c r="C12" s="1">
        <f>Anfangsjahr</f>
        <v>2025</v>
      </c>
      <c r="D12" s="83"/>
      <c r="E12" s="84">
        <f>'Annahmen u Setzungen Grundlagen'!$D$15*'Input Kosten Grundlagen'!$D12</f>
        <v>0</v>
      </c>
      <c r="F12" s="85">
        <f>'Annahmen u Setzungen Grundlagen'!$D$17*'Input Kosten Grundlagen'!$D12</f>
        <v>0</v>
      </c>
      <c r="H12" s="10"/>
    </row>
    <row r="13" spans="1:13" ht="13" x14ac:dyDescent="0.3">
      <c r="C13" s="1">
        <f>C12+1</f>
        <v>2026</v>
      </c>
      <c r="D13" s="86"/>
      <c r="E13" s="84">
        <f>'Annahmen u Setzungen Grundlagen'!$D$15*'Input Kosten Grundlagen'!$D13</f>
        <v>0</v>
      </c>
      <c r="F13" s="85">
        <f>'Annahmen u Setzungen Grundlagen'!$D$17*'Input Kosten Grundlagen'!$D13</f>
        <v>0</v>
      </c>
    </row>
    <row r="14" spans="1:13" ht="13" x14ac:dyDescent="0.3">
      <c r="C14" s="1">
        <f t="shared" ref="C14:C36" si="0">C13+1</f>
        <v>2027</v>
      </c>
      <c r="D14" s="86"/>
      <c r="E14" s="84">
        <f>'Annahmen u Setzungen Grundlagen'!$D$15*'Input Kosten Grundlagen'!$D14</f>
        <v>0</v>
      </c>
      <c r="F14" s="85">
        <f>'Annahmen u Setzungen Grundlagen'!$D$17*'Input Kosten Grundlagen'!$D14</f>
        <v>0</v>
      </c>
      <c r="H14" s="10"/>
    </row>
    <row r="15" spans="1:13" ht="13" x14ac:dyDescent="0.3">
      <c r="C15" s="1">
        <f t="shared" si="0"/>
        <v>2028</v>
      </c>
      <c r="D15" s="86"/>
      <c r="E15" s="84">
        <f>'Annahmen u Setzungen Grundlagen'!$D$15*'Input Kosten Grundlagen'!$D15</f>
        <v>0</v>
      </c>
      <c r="F15" s="85">
        <f>'Annahmen u Setzungen Grundlagen'!$D$17*'Input Kosten Grundlagen'!$D15</f>
        <v>0</v>
      </c>
    </row>
    <row r="16" spans="1:13" ht="13" x14ac:dyDescent="0.3">
      <c r="C16" s="1">
        <f t="shared" si="0"/>
        <v>2029</v>
      </c>
      <c r="D16" s="86"/>
      <c r="E16" s="84">
        <f>'Annahmen u Setzungen Grundlagen'!$D$15*'Input Kosten Grundlagen'!$D16</f>
        <v>0</v>
      </c>
      <c r="F16" s="85">
        <f>'Annahmen u Setzungen Grundlagen'!$D$17*'Input Kosten Grundlagen'!$D16</f>
        <v>0</v>
      </c>
    </row>
    <row r="17" spans="3:8" ht="13" x14ac:dyDescent="0.3">
      <c r="C17" s="1">
        <f t="shared" si="0"/>
        <v>2030</v>
      </c>
      <c r="D17" s="86"/>
      <c r="E17" s="84">
        <f>'Annahmen u Setzungen Grundlagen'!$D$15*'Input Kosten Grundlagen'!$D17</f>
        <v>0</v>
      </c>
      <c r="F17" s="85">
        <f>'Annahmen u Setzungen Grundlagen'!$D$17*'Input Kosten Grundlagen'!$D17</f>
        <v>0</v>
      </c>
    </row>
    <row r="18" spans="3:8" ht="13" x14ac:dyDescent="0.3">
      <c r="C18" s="1">
        <f t="shared" si="0"/>
        <v>2031</v>
      </c>
      <c r="D18" s="86"/>
      <c r="E18" s="84">
        <f>'Annahmen u Setzungen Grundlagen'!$D$15*'Input Kosten Grundlagen'!$D18</f>
        <v>0</v>
      </c>
      <c r="F18" s="85">
        <f>'Annahmen u Setzungen Grundlagen'!$D$17*'Input Kosten Grundlagen'!$D18</f>
        <v>0</v>
      </c>
    </row>
    <row r="19" spans="3:8" ht="13" x14ac:dyDescent="0.3">
      <c r="C19" s="1">
        <f t="shared" si="0"/>
        <v>2032</v>
      </c>
      <c r="D19" s="86"/>
      <c r="E19" s="84">
        <f>'Annahmen u Setzungen Grundlagen'!$D$15*'Input Kosten Grundlagen'!$D19</f>
        <v>0</v>
      </c>
      <c r="F19" s="85">
        <f>'Annahmen u Setzungen Grundlagen'!$D$17*'Input Kosten Grundlagen'!$D19</f>
        <v>0</v>
      </c>
      <c r="H19" s="10"/>
    </row>
    <row r="20" spans="3:8" ht="13" x14ac:dyDescent="0.3">
      <c r="C20" s="1">
        <f t="shared" si="0"/>
        <v>2033</v>
      </c>
      <c r="D20" s="86"/>
      <c r="E20" s="84">
        <f>'Annahmen u Setzungen Grundlagen'!$D$15*'Input Kosten Grundlagen'!$D20</f>
        <v>0</v>
      </c>
      <c r="F20" s="85">
        <f>'Annahmen u Setzungen Grundlagen'!$D$17*'Input Kosten Grundlagen'!$D20</f>
        <v>0</v>
      </c>
    </row>
    <row r="21" spans="3:8" ht="13" x14ac:dyDescent="0.3">
      <c r="C21" s="1">
        <f t="shared" si="0"/>
        <v>2034</v>
      </c>
      <c r="D21" s="86"/>
      <c r="E21" s="84">
        <f>'Annahmen u Setzungen Grundlagen'!$D$15*'Input Kosten Grundlagen'!$D21</f>
        <v>0</v>
      </c>
      <c r="F21" s="85">
        <f>'Annahmen u Setzungen Grundlagen'!$D$17*'Input Kosten Grundlagen'!$D21</f>
        <v>0</v>
      </c>
    </row>
    <row r="22" spans="3:8" ht="13" x14ac:dyDescent="0.3">
      <c r="C22" s="1">
        <f t="shared" si="0"/>
        <v>2035</v>
      </c>
      <c r="D22" s="86"/>
      <c r="E22" s="84">
        <f>'Annahmen u Setzungen Grundlagen'!$D$15*'Input Kosten Grundlagen'!$D22</f>
        <v>0</v>
      </c>
      <c r="F22" s="85">
        <f>'Annahmen u Setzungen Grundlagen'!$D$17*'Input Kosten Grundlagen'!$D22</f>
        <v>0</v>
      </c>
    </row>
    <row r="23" spans="3:8" ht="13" x14ac:dyDescent="0.3">
      <c r="C23" s="1">
        <f t="shared" si="0"/>
        <v>2036</v>
      </c>
      <c r="D23" s="86"/>
      <c r="E23" s="84">
        <f>'Annahmen u Setzungen Grundlagen'!$D$15*'Input Kosten Grundlagen'!$D23</f>
        <v>0</v>
      </c>
      <c r="F23" s="85">
        <f>'Annahmen u Setzungen Grundlagen'!$D$17*'Input Kosten Grundlagen'!$D23</f>
        <v>0</v>
      </c>
    </row>
    <row r="24" spans="3:8" ht="13" x14ac:dyDescent="0.3">
      <c r="C24" s="1">
        <f t="shared" si="0"/>
        <v>2037</v>
      </c>
      <c r="D24" s="86"/>
      <c r="E24" s="84">
        <f>'Annahmen u Setzungen Grundlagen'!$D$15*'Input Kosten Grundlagen'!$D24</f>
        <v>0</v>
      </c>
      <c r="F24" s="85">
        <f>'Annahmen u Setzungen Grundlagen'!$D$17*'Input Kosten Grundlagen'!$D24</f>
        <v>0</v>
      </c>
    </row>
    <row r="25" spans="3:8" ht="13" x14ac:dyDescent="0.3">
      <c r="C25" s="1">
        <f t="shared" si="0"/>
        <v>2038</v>
      </c>
      <c r="D25" s="86"/>
      <c r="E25" s="84">
        <f>'Annahmen u Setzungen Grundlagen'!$D$15*'Input Kosten Grundlagen'!$D25</f>
        <v>0</v>
      </c>
      <c r="F25" s="85">
        <f>'Annahmen u Setzungen Grundlagen'!$D$17*'Input Kosten Grundlagen'!$D25</f>
        <v>0</v>
      </c>
    </row>
    <row r="26" spans="3:8" ht="13" x14ac:dyDescent="0.3">
      <c r="C26" s="1">
        <f t="shared" si="0"/>
        <v>2039</v>
      </c>
      <c r="D26" s="86"/>
      <c r="E26" s="84">
        <f>'Annahmen u Setzungen Grundlagen'!$D$15*'Input Kosten Grundlagen'!$D26</f>
        <v>0</v>
      </c>
      <c r="F26" s="85">
        <f>'Annahmen u Setzungen Grundlagen'!$D$17*'Input Kosten Grundlagen'!$D26</f>
        <v>0</v>
      </c>
    </row>
    <row r="27" spans="3:8" ht="13" x14ac:dyDescent="0.3">
      <c r="C27" s="1">
        <f t="shared" si="0"/>
        <v>2040</v>
      </c>
      <c r="D27" s="86"/>
      <c r="E27" s="84">
        <f>'Annahmen u Setzungen Grundlagen'!$D$15*'Input Kosten Grundlagen'!$D27</f>
        <v>0</v>
      </c>
      <c r="F27" s="85">
        <f>'Annahmen u Setzungen Grundlagen'!$D$17*'Input Kosten Grundlagen'!$D27</f>
        <v>0</v>
      </c>
    </row>
    <row r="28" spans="3:8" ht="13" x14ac:dyDescent="0.3">
      <c r="C28" s="1">
        <f t="shared" si="0"/>
        <v>2041</v>
      </c>
      <c r="D28" s="86"/>
      <c r="E28" s="84">
        <f>'Annahmen u Setzungen Grundlagen'!$D$15*'Input Kosten Grundlagen'!$D28</f>
        <v>0</v>
      </c>
      <c r="F28" s="85">
        <f>'Annahmen u Setzungen Grundlagen'!$D$17*'Input Kosten Grundlagen'!$D28</f>
        <v>0</v>
      </c>
    </row>
    <row r="29" spans="3:8" ht="13" x14ac:dyDescent="0.3">
      <c r="C29" s="1">
        <f t="shared" si="0"/>
        <v>2042</v>
      </c>
      <c r="D29" s="86"/>
      <c r="E29" s="84">
        <f>'Annahmen u Setzungen Grundlagen'!$D$15*'Input Kosten Grundlagen'!$D29</f>
        <v>0</v>
      </c>
      <c r="F29" s="85">
        <f>'Annahmen u Setzungen Grundlagen'!$D$17*'Input Kosten Grundlagen'!$D29</f>
        <v>0</v>
      </c>
    </row>
    <row r="30" spans="3:8" ht="13" x14ac:dyDescent="0.3">
      <c r="C30" s="1">
        <f t="shared" si="0"/>
        <v>2043</v>
      </c>
      <c r="D30" s="86"/>
      <c r="E30" s="84">
        <f>'Annahmen u Setzungen Grundlagen'!$D$15*'Input Kosten Grundlagen'!$D30</f>
        <v>0</v>
      </c>
      <c r="F30" s="85">
        <f>'Annahmen u Setzungen Grundlagen'!$D$17*'Input Kosten Grundlagen'!$D30</f>
        <v>0</v>
      </c>
    </row>
    <row r="31" spans="3:8" ht="13" x14ac:dyDescent="0.3">
      <c r="C31" s="1">
        <f t="shared" si="0"/>
        <v>2044</v>
      </c>
      <c r="D31" s="86"/>
      <c r="E31" s="84">
        <f>'Annahmen u Setzungen Grundlagen'!$D$15*'Input Kosten Grundlagen'!$D31</f>
        <v>0</v>
      </c>
      <c r="F31" s="85">
        <f>'Annahmen u Setzungen Grundlagen'!$D$17*'Input Kosten Grundlagen'!$D31</f>
        <v>0</v>
      </c>
    </row>
    <row r="32" spans="3:8" ht="13" x14ac:dyDescent="0.3">
      <c r="C32" s="1">
        <f t="shared" si="0"/>
        <v>2045</v>
      </c>
      <c r="D32" s="86"/>
      <c r="E32" s="84">
        <f>'Annahmen u Setzungen Grundlagen'!$D$15*'Input Kosten Grundlagen'!$D32</f>
        <v>0</v>
      </c>
      <c r="F32" s="85">
        <f>'Annahmen u Setzungen Grundlagen'!$D$17*'Input Kosten Grundlagen'!$D32</f>
        <v>0</v>
      </c>
    </row>
    <row r="33" spans="3:6" ht="13" x14ac:dyDescent="0.3">
      <c r="C33" s="1">
        <f t="shared" si="0"/>
        <v>2046</v>
      </c>
      <c r="D33" s="86"/>
      <c r="E33" s="84">
        <f>'Annahmen u Setzungen Grundlagen'!$D$15*'Input Kosten Grundlagen'!$D33</f>
        <v>0</v>
      </c>
      <c r="F33" s="85">
        <f>'Annahmen u Setzungen Grundlagen'!$D$17*'Input Kosten Grundlagen'!$D33</f>
        <v>0</v>
      </c>
    </row>
    <row r="34" spans="3:6" ht="13" x14ac:dyDescent="0.3">
      <c r="C34" s="1">
        <f t="shared" si="0"/>
        <v>2047</v>
      </c>
      <c r="D34" s="86"/>
      <c r="E34" s="84">
        <f>'Annahmen u Setzungen Grundlagen'!$D$15*'Input Kosten Grundlagen'!$D34</f>
        <v>0</v>
      </c>
      <c r="F34" s="85">
        <f>'Annahmen u Setzungen Grundlagen'!$D$17*'Input Kosten Grundlagen'!$D34</f>
        <v>0</v>
      </c>
    </row>
    <row r="35" spans="3:6" ht="13" x14ac:dyDescent="0.3">
      <c r="C35" s="1">
        <f t="shared" si="0"/>
        <v>2048</v>
      </c>
      <c r="D35" s="86"/>
      <c r="E35" s="84">
        <f>'Annahmen u Setzungen Grundlagen'!$D$15*'Input Kosten Grundlagen'!$D35</f>
        <v>0</v>
      </c>
      <c r="F35" s="85">
        <f>'Annahmen u Setzungen Grundlagen'!$D$17*'Input Kosten Grundlagen'!$D35</f>
        <v>0</v>
      </c>
    </row>
    <row r="36" spans="3:6" ht="13.5" thickBot="1" x14ac:dyDescent="0.35">
      <c r="C36" s="1">
        <f t="shared" si="0"/>
        <v>2049</v>
      </c>
      <c r="D36" s="87"/>
      <c r="E36" s="84">
        <f>'Annahmen u Setzungen Grundlagen'!$D$15*'Input Kosten Grundlagen'!$D36</f>
        <v>0</v>
      </c>
      <c r="F36" s="85">
        <f>'Annahmen u Setzungen Grundlagen'!$D$17*'Input Kosten Grundlagen'!$D36</f>
        <v>0</v>
      </c>
    </row>
    <row r="37" spans="3:6" ht="13" hidden="1" x14ac:dyDescent="0.3">
      <c r="C37" s="1" t="e">
        <f>IF(C36&lt;#REF!,C36+1,"")</f>
        <v>#REF!</v>
      </c>
      <c r="D37" s="88"/>
      <c r="E37" s="85">
        <f>'Annahmen u Setzungen Grundlagen'!$D$15*'Input Kosten Grundlagen'!$D37</f>
        <v>0</v>
      </c>
      <c r="F37" s="85">
        <f>'Annahmen u Setzungen Grundlagen'!$D$17*'Input Kosten Grundlagen'!$D37</f>
        <v>0</v>
      </c>
    </row>
    <row r="38" spans="3:6" ht="13" hidden="1" x14ac:dyDescent="0.3">
      <c r="C38" s="1" t="e">
        <f>IF(C37&lt;#REF!,C37+1,"")</f>
        <v>#REF!</v>
      </c>
      <c r="D38" s="89"/>
      <c r="E38" s="85">
        <f>'Annahmen u Setzungen Grundlagen'!$D$15*'Input Kosten Grundlagen'!$D38</f>
        <v>0</v>
      </c>
      <c r="F38" s="85">
        <f>'Annahmen u Setzungen Grundlagen'!$D$17*'Input Kosten Grundlagen'!$D38</f>
        <v>0</v>
      </c>
    </row>
    <row r="39" spans="3:6" ht="13" hidden="1" x14ac:dyDescent="0.3">
      <c r="C39" s="1" t="e">
        <f>IF(C38&lt;#REF!,C38+1,"")</f>
        <v>#REF!</v>
      </c>
      <c r="D39" s="89"/>
      <c r="E39" s="85">
        <f>'Annahmen u Setzungen Grundlagen'!$D$15*'Input Kosten Grundlagen'!$D39</f>
        <v>0</v>
      </c>
      <c r="F39" s="85">
        <f>'Annahmen u Setzungen Grundlagen'!$D$17*'Input Kosten Grundlagen'!$D39</f>
        <v>0</v>
      </c>
    </row>
    <row r="40" spans="3:6" ht="13" hidden="1" x14ac:dyDescent="0.3">
      <c r="C40" s="1" t="e">
        <f>IF(C39&lt;#REF!,C39+1,"")</f>
        <v>#REF!</v>
      </c>
      <c r="D40" s="89"/>
      <c r="E40" s="85">
        <f>'Annahmen u Setzungen Grundlagen'!$D$15*'Input Kosten Grundlagen'!$D40</f>
        <v>0</v>
      </c>
      <c r="F40" s="85">
        <f>'Annahmen u Setzungen Grundlagen'!$D$17*'Input Kosten Grundlagen'!$D40</f>
        <v>0</v>
      </c>
    </row>
    <row r="41" spans="3:6" ht="13" hidden="1" x14ac:dyDescent="0.3">
      <c r="C41" s="1" t="e">
        <f>IF(C40&lt;#REF!,C40+1,"")</f>
        <v>#REF!</v>
      </c>
      <c r="D41" s="89"/>
      <c r="E41" s="85">
        <f>'Annahmen u Setzungen Grundlagen'!$D$15*'Input Kosten Grundlagen'!$D41</f>
        <v>0</v>
      </c>
      <c r="F41" s="85">
        <f>'Annahmen u Setzungen Grundlagen'!$D$17*'Input Kosten Grundlagen'!$D41</f>
        <v>0</v>
      </c>
    </row>
    <row r="42" spans="3:6" hidden="1" x14ac:dyDescent="0.25"/>
    <row r="43" spans="3:6" hidden="1" x14ac:dyDescent="0.25"/>
  </sheetData>
  <sheetProtection selectLockedCells="1"/>
  <autoFilter ref="C11:C43">
    <filterColumn colId="0">
      <customFilters and="1">
        <customFilter operator="notEqual" val=" "/>
      </customFilters>
    </filterColumn>
  </autoFilter>
  <mergeCells count="1">
    <mergeCell ref="E5:K5"/>
  </mergeCells>
  <pageMargins left="0.78740157480314965" right="0.78740157480314965" top="0.98425196850393704" bottom="0.98425196850393704" header="0.51181102362204722" footer="0.51181102362204722"/>
  <pageSetup paperSize="9" scale="91" orientation="landscape" r:id="rId1"/>
  <headerFooter alignWithMargins="0">
    <oddFooter>&amp;R&amp;Z&amp;F&amp;D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FF0000"/>
  </sheetPr>
  <dimension ref="A3:P191"/>
  <sheetViews>
    <sheetView zoomScale="95" zoomScaleNormal="85" workbookViewId="0">
      <pane ySplit="5" topLeftCell="A6" activePane="bottomLeft" state="frozen"/>
      <selection activeCell="F33" sqref="F33"/>
      <selection pane="bottomLeft" activeCell="K3" sqref="K3"/>
    </sheetView>
  </sheetViews>
  <sheetFormatPr baseColWidth="10" defaultColWidth="11.453125" defaultRowHeight="12.5" x14ac:dyDescent="0.25"/>
  <cols>
    <col min="1" max="1" width="11.453125" style="1"/>
    <col min="2" max="2" width="4.7265625" style="1" customWidth="1"/>
    <col min="3" max="3" width="5.7265625" style="1" customWidth="1"/>
    <col min="4" max="4" width="13.453125" style="1" bestFit="1" customWidth="1"/>
    <col min="5" max="5" width="13.453125" style="1" customWidth="1"/>
    <col min="6" max="9" width="11.54296875" style="1" bestFit="1" customWidth="1"/>
    <col min="10" max="10" width="14.453125" style="1" bestFit="1" customWidth="1"/>
    <col min="11" max="12" width="11.54296875" style="1" bestFit="1" customWidth="1"/>
    <col min="13" max="13" width="13.81640625" style="1" customWidth="1"/>
    <col min="14" max="14" width="4" style="1" customWidth="1"/>
    <col min="15" max="16384" width="11.453125" style="1"/>
  </cols>
  <sheetData>
    <row r="3" spans="1:13" x14ac:dyDescent="0.25">
      <c r="K3" s="365" t="str">
        <f>'Input Kosten Grundlagen'!K3</f>
        <v>Grundlagenforschung</v>
      </c>
    </row>
    <row r="4" spans="1:13" ht="22.5" x14ac:dyDescent="0.45">
      <c r="E4" s="2" t="s">
        <v>118</v>
      </c>
    </row>
    <row r="5" spans="1:13" x14ac:dyDescent="0.25">
      <c r="E5" s="393">
        <f>Projektbezeichnung</f>
        <v>0</v>
      </c>
      <c r="F5" s="393"/>
      <c r="G5" s="393"/>
      <c r="H5" s="393"/>
      <c r="I5" s="393"/>
      <c r="J5" s="393"/>
      <c r="K5" s="393"/>
    </row>
    <row r="6" spans="1:13" x14ac:dyDescent="0.25">
      <c r="A6" s="3"/>
    </row>
    <row r="8" spans="1:13" ht="13.5" thickBot="1" x14ac:dyDescent="0.35">
      <c r="C8" s="5" t="s">
        <v>263</v>
      </c>
      <c r="D8" s="6"/>
      <c r="E8" s="6"/>
      <c r="F8" s="6"/>
      <c r="G8" s="6"/>
      <c r="H8" s="6"/>
      <c r="I8" s="6"/>
      <c r="J8" s="6"/>
      <c r="K8" s="6"/>
      <c r="L8" s="6"/>
      <c r="M8" s="6"/>
    </row>
    <row r="9" spans="1:13" ht="13" x14ac:dyDescent="0.3">
      <c r="A9" s="3"/>
      <c r="C9" s="80"/>
      <c r="D9" s="18"/>
      <c r="E9" s="18"/>
      <c r="F9" s="18"/>
      <c r="G9" s="18"/>
      <c r="H9" s="18"/>
      <c r="I9" s="18"/>
      <c r="J9" s="18"/>
      <c r="K9" s="18"/>
      <c r="L9" s="18"/>
      <c r="M9" s="18"/>
    </row>
    <row r="10" spans="1:13" ht="13" x14ac:dyDescent="0.3">
      <c r="C10" s="80" t="s">
        <v>264</v>
      </c>
      <c r="D10" s="18"/>
      <c r="E10" s="18"/>
      <c r="F10" s="18"/>
      <c r="G10" s="18"/>
      <c r="H10" s="18"/>
      <c r="I10" s="18"/>
      <c r="J10" s="18"/>
      <c r="K10" s="18"/>
      <c r="L10" s="18"/>
      <c r="M10" s="18"/>
    </row>
    <row r="11" spans="1:13" ht="13" x14ac:dyDescent="0.3">
      <c r="C11" s="80"/>
      <c r="D11" s="18" t="s">
        <v>265</v>
      </c>
      <c r="E11" s="18"/>
      <c r="F11" s="18"/>
      <c r="G11" s="18"/>
      <c r="H11" s="90"/>
      <c r="I11" s="18"/>
      <c r="J11" s="18"/>
      <c r="K11" s="18"/>
      <c r="L11" s="18"/>
      <c r="M11" s="18"/>
    </row>
    <row r="12" spans="1:13" ht="13" x14ac:dyDescent="0.3">
      <c r="C12" s="80"/>
      <c r="D12" s="18" t="s">
        <v>266</v>
      </c>
      <c r="E12" s="18"/>
      <c r="F12" s="18"/>
      <c r="G12" s="18"/>
      <c r="H12" s="90"/>
      <c r="I12" s="18"/>
      <c r="J12" s="18"/>
      <c r="K12" s="18"/>
      <c r="L12" s="18"/>
      <c r="M12" s="18"/>
    </row>
    <row r="13" spans="1:13" ht="13" x14ac:dyDescent="0.3">
      <c r="C13" s="80"/>
      <c r="D13" s="18" t="s">
        <v>267</v>
      </c>
      <c r="E13" s="18"/>
      <c r="F13" s="18"/>
      <c r="G13" s="18"/>
      <c r="H13" s="90"/>
      <c r="I13" s="18"/>
      <c r="J13" s="18"/>
      <c r="K13" s="18"/>
      <c r="L13" s="18"/>
      <c r="M13" s="18"/>
    </row>
    <row r="14" spans="1:13" ht="13" x14ac:dyDescent="0.3">
      <c r="C14" s="80"/>
      <c r="D14" s="18"/>
      <c r="E14" s="18"/>
      <c r="F14" s="18"/>
      <c r="G14" s="18"/>
      <c r="H14" s="18"/>
      <c r="I14" s="18"/>
      <c r="J14" s="18"/>
      <c r="K14" s="18"/>
      <c r="L14" s="18"/>
      <c r="M14" s="18"/>
    </row>
    <row r="15" spans="1:13" ht="13.5" customHeight="1" x14ac:dyDescent="0.3">
      <c r="C15" s="90"/>
      <c r="D15" s="18"/>
      <c r="E15" s="18"/>
      <c r="F15" s="18"/>
      <c r="G15" s="18"/>
      <c r="H15" s="18"/>
      <c r="I15" s="18"/>
      <c r="J15" s="18"/>
      <c r="K15" s="18"/>
      <c r="L15" s="18"/>
      <c r="M15" s="18"/>
    </row>
    <row r="16" spans="1:13" ht="56.25" customHeight="1" thickBot="1" x14ac:dyDescent="0.3">
      <c r="D16" s="91" t="s">
        <v>268</v>
      </c>
      <c r="E16" s="394" t="s">
        <v>269</v>
      </c>
      <c r="F16" s="395"/>
      <c r="G16" s="394" t="s">
        <v>270</v>
      </c>
      <c r="H16" s="395"/>
      <c r="I16" s="394" t="s">
        <v>271</v>
      </c>
      <c r="J16" s="395"/>
      <c r="K16" s="394" t="s">
        <v>272</v>
      </c>
      <c r="L16" s="395"/>
      <c r="M16" s="91" t="s">
        <v>273</v>
      </c>
    </row>
    <row r="17" spans="3:13" ht="13" hidden="1" thickBot="1" x14ac:dyDescent="0.3">
      <c r="D17" s="91" t="s">
        <v>274</v>
      </c>
      <c r="E17" s="91" t="s">
        <v>275</v>
      </c>
      <c r="F17" s="91" t="s">
        <v>274</v>
      </c>
      <c r="G17" s="91" t="s">
        <v>275</v>
      </c>
      <c r="H17" s="91" t="s">
        <v>274</v>
      </c>
      <c r="I17" s="91" t="s">
        <v>275</v>
      </c>
      <c r="J17" s="91" t="s">
        <v>274</v>
      </c>
      <c r="K17" s="91" t="s">
        <v>275</v>
      </c>
      <c r="L17" s="91" t="s">
        <v>274</v>
      </c>
      <c r="M17" s="91"/>
    </row>
    <row r="18" spans="3:13" ht="12.75" hidden="1" customHeight="1" x14ac:dyDescent="0.25">
      <c r="D18" s="92" t="s">
        <v>274</v>
      </c>
      <c r="E18" s="92" t="s">
        <v>275</v>
      </c>
      <c r="F18" s="91" t="s">
        <v>274</v>
      </c>
      <c r="G18" s="92" t="s">
        <v>275</v>
      </c>
      <c r="H18" s="91" t="s">
        <v>274</v>
      </c>
      <c r="I18" s="92" t="s">
        <v>275</v>
      </c>
      <c r="J18" s="91" t="s">
        <v>274</v>
      </c>
      <c r="K18" s="92" t="s">
        <v>275</v>
      </c>
      <c r="L18" s="91" t="s">
        <v>274</v>
      </c>
      <c r="M18" s="91"/>
    </row>
    <row r="19" spans="3:13" ht="13" x14ac:dyDescent="0.3">
      <c r="C19" s="1">
        <f>Anfangsjahr</f>
        <v>2025</v>
      </c>
      <c r="D19" s="93"/>
      <c r="E19" s="94">
        <f>'Annahmen u Setzungen Grundlagen'!D159</f>
        <v>0.65</v>
      </c>
      <c r="F19" s="95">
        <f>E19*D19</f>
        <v>0</v>
      </c>
      <c r="G19" s="96">
        <f t="shared" ref="G19:G43" si="0">I19 + K19</f>
        <v>0.35</v>
      </c>
      <c r="H19" s="95">
        <f>G19*D19</f>
        <v>0</v>
      </c>
      <c r="I19" s="96">
        <f>'Annahmen u Setzungen Grundlagen'!D161</f>
        <v>0.24499999999999997</v>
      </c>
      <c r="J19" s="95">
        <f t="shared" ref="J19:J43" si="1">I19*D19</f>
        <v>0</v>
      </c>
      <c r="K19" s="96">
        <f>'Annahmen u Setzungen Grundlagen'!D163</f>
        <v>0.105</v>
      </c>
      <c r="L19" s="97">
        <f t="shared" ref="L19:L43" si="2">K19*D19</f>
        <v>0</v>
      </c>
      <c r="M19" s="98">
        <f>IF(OR(NOT(SUM(K19,I19,E19)=1),NOT(SUM(K19,I19,E19)=1)),"ungleich 100%",SUM(E19,G19))</f>
        <v>1</v>
      </c>
    </row>
    <row r="20" spans="3:13" ht="13" x14ac:dyDescent="0.3">
      <c r="C20" s="1">
        <f>C19+1</f>
        <v>2026</v>
      </c>
      <c r="D20" s="99"/>
      <c r="E20" s="100">
        <f>'Annahmen u Setzungen Grundlagen'!D159</f>
        <v>0.65</v>
      </c>
      <c r="F20" s="95">
        <f t="shared" ref="F20:F43" si="3">E20*D20</f>
        <v>0</v>
      </c>
      <c r="G20" s="101">
        <f t="shared" si="0"/>
        <v>0.35</v>
      </c>
      <c r="H20" s="95">
        <f t="shared" ref="H20:H43" si="4">G20*D20</f>
        <v>0</v>
      </c>
      <c r="I20" s="101">
        <f>'Annahmen u Setzungen Grundlagen'!D161</f>
        <v>0.24499999999999997</v>
      </c>
      <c r="J20" s="95">
        <f t="shared" si="1"/>
        <v>0</v>
      </c>
      <c r="K20" s="101">
        <f>'Annahmen u Setzungen Grundlagen'!D163</f>
        <v>0.105</v>
      </c>
      <c r="L20" s="97">
        <f t="shared" si="2"/>
        <v>0</v>
      </c>
      <c r="M20" s="98">
        <f t="shared" ref="M20:M43" si="5">IF(OR(NOT(SUM(K20,I20,E20)=1),NOT(SUM(K20,I20,E20)=1)),"ungleich 100%",SUM(E20,G20))</f>
        <v>1</v>
      </c>
    </row>
    <row r="21" spans="3:13" ht="13" x14ac:dyDescent="0.3">
      <c r="C21" s="1">
        <f t="shared" ref="C21:C43" si="6">C20+1</f>
        <v>2027</v>
      </c>
      <c r="D21" s="99"/>
      <c r="E21" s="100">
        <f>'Annahmen u Setzungen Grundlagen'!D159</f>
        <v>0.65</v>
      </c>
      <c r="F21" s="95">
        <f t="shared" si="3"/>
        <v>0</v>
      </c>
      <c r="G21" s="101">
        <f t="shared" si="0"/>
        <v>0.35</v>
      </c>
      <c r="H21" s="95">
        <f t="shared" si="4"/>
        <v>0</v>
      </c>
      <c r="I21" s="101">
        <f>'Annahmen u Setzungen Grundlagen'!D161</f>
        <v>0.24499999999999997</v>
      </c>
      <c r="J21" s="95">
        <f t="shared" si="1"/>
        <v>0</v>
      </c>
      <c r="K21" s="101">
        <f>'Annahmen u Setzungen Grundlagen'!D163</f>
        <v>0.105</v>
      </c>
      <c r="L21" s="97">
        <f t="shared" si="2"/>
        <v>0</v>
      </c>
      <c r="M21" s="98">
        <f t="shared" si="5"/>
        <v>1</v>
      </c>
    </row>
    <row r="22" spans="3:13" ht="13" x14ac:dyDescent="0.3">
      <c r="C22" s="1">
        <f t="shared" si="6"/>
        <v>2028</v>
      </c>
      <c r="D22" s="99"/>
      <c r="E22" s="100">
        <f>'Annahmen u Setzungen Grundlagen'!D159</f>
        <v>0.65</v>
      </c>
      <c r="F22" s="95">
        <f t="shared" si="3"/>
        <v>0</v>
      </c>
      <c r="G22" s="101">
        <f t="shared" si="0"/>
        <v>0.35</v>
      </c>
      <c r="H22" s="95">
        <f t="shared" si="4"/>
        <v>0</v>
      </c>
      <c r="I22" s="101">
        <f>'Annahmen u Setzungen Grundlagen'!D161</f>
        <v>0.24499999999999997</v>
      </c>
      <c r="J22" s="95">
        <f t="shared" si="1"/>
        <v>0</v>
      </c>
      <c r="K22" s="101">
        <f>'Annahmen u Setzungen Grundlagen'!D163</f>
        <v>0.105</v>
      </c>
      <c r="L22" s="97">
        <f t="shared" si="2"/>
        <v>0</v>
      </c>
      <c r="M22" s="98">
        <f t="shared" si="5"/>
        <v>1</v>
      </c>
    </row>
    <row r="23" spans="3:13" ht="13" x14ac:dyDescent="0.3">
      <c r="C23" s="1">
        <f t="shared" si="6"/>
        <v>2029</v>
      </c>
      <c r="D23" s="99"/>
      <c r="E23" s="100">
        <f>'Annahmen u Setzungen Grundlagen'!D159</f>
        <v>0.65</v>
      </c>
      <c r="F23" s="95">
        <f t="shared" si="3"/>
        <v>0</v>
      </c>
      <c r="G23" s="101">
        <f t="shared" si="0"/>
        <v>0.35</v>
      </c>
      <c r="H23" s="95">
        <f t="shared" si="4"/>
        <v>0</v>
      </c>
      <c r="I23" s="101">
        <f>'Annahmen u Setzungen Grundlagen'!D161</f>
        <v>0.24499999999999997</v>
      </c>
      <c r="J23" s="95">
        <f t="shared" si="1"/>
        <v>0</v>
      </c>
      <c r="K23" s="101">
        <f>'Annahmen u Setzungen Grundlagen'!D163</f>
        <v>0.105</v>
      </c>
      <c r="L23" s="97">
        <f t="shared" si="2"/>
        <v>0</v>
      </c>
      <c r="M23" s="98">
        <f t="shared" si="5"/>
        <v>1</v>
      </c>
    </row>
    <row r="24" spans="3:13" ht="13" x14ac:dyDescent="0.3">
      <c r="C24" s="1">
        <f t="shared" si="6"/>
        <v>2030</v>
      </c>
      <c r="D24" s="99"/>
      <c r="E24" s="100">
        <f>'Annahmen u Setzungen Grundlagen'!D159</f>
        <v>0.65</v>
      </c>
      <c r="F24" s="95">
        <f t="shared" si="3"/>
        <v>0</v>
      </c>
      <c r="G24" s="101">
        <f t="shared" si="0"/>
        <v>0.35</v>
      </c>
      <c r="H24" s="95">
        <f t="shared" si="4"/>
        <v>0</v>
      </c>
      <c r="I24" s="101">
        <f>'Annahmen u Setzungen Grundlagen'!D161</f>
        <v>0.24499999999999997</v>
      </c>
      <c r="J24" s="95">
        <f t="shared" si="1"/>
        <v>0</v>
      </c>
      <c r="K24" s="101">
        <f>'Annahmen u Setzungen Grundlagen'!D163</f>
        <v>0.105</v>
      </c>
      <c r="L24" s="97">
        <f t="shared" si="2"/>
        <v>0</v>
      </c>
      <c r="M24" s="98">
        <f t="shared" si="5"/>
        <v>1</v>
      </c>
    </row>
    <row r="25" spans="3:13" ht="13" x14ac:dyDescent="0.3">
      <c r="C25" s="1">
        <f t="shared" si="6"/>
        <v>2031</v>
      </c>
      <c r="D25" s="99"/>
      <c r="E25" s="100">
        <f>'Annahmen u Setzungen Grundlagen'!D159</f>
        <v>0.65</v>
      </c>
      <c r="F25" s="95">
        <f t="shared" si="3"/>
        <v>0</v>
      </c>
      <c r="G25" s="101">
        <f t="shared" si="0"/>
        <v>0.35</v>
      </c>
      <c r="H25" s="95">
        <f t="shared" si="4"/>
        <v>0</v>
      </c>
      <c r="I25" s="101">
        <f>'Annahmen u Setzungen Grundlagen'!D161</f>
        <v>0.24499999999999997</v>
      </c>
      <c r="J25" s="95">
        <f t="shared" si="1"/>
        <v>0</v>
      </c>
      <c r="K25" s="101">
        <f>'Annahmen u Setzungen Grundlagen'!D163</f>
        <v>0.105</v>
      </c>
      <c r="L25" s="97">
        <f t="shared" si="2"/>
        <v>0</v>
      </c>
      <c r="M25" s="98">
        <f>IF(OR(NOT(SUM(K25,I25,E25)=1),NOT(SUM(K25,I25,E25)=1)),"ungleich 100%",SUM(E25,G25))</f>
        <v>1</v>
      </c>
    </row>
    <row r="26" spans="3:13" ht="13" x14ac:dyDescent="0.3">
      <c r="C26" s="1">
        <f t="shared" si="6"/>
        <v>2032</v>
      </c>
      <c r="D26" s="99"/>
      <c r="E26" s="100">
        <f>'Annahmen u Setzungen Grundlagen'!D159</f>
        <v>0.65</v>
      </c>
      <c r="F26" s="95">
        <f t="shared" si="3"/>
        <v>0</v>
      </c>
      <c r="G26" s="101">
        <f t="shared" si="0"/>
        <v>0.35</v>
      </c>
      <c r="H26" s="95">
        <f t="shared" si="4"/>
        <v>0</v>
      </c>
      <c r="I26" s="101">
        <f>'Annahmen u Setzungen Grundlagen'!D161</f>
        <v>0.24499999999999997</v>
      </c>
      <c r="J26" s="95">
        <f t="shared" si="1"/>
        <v>0</v>
      </c>
      <c r="K26" s="101">
        <f>'Annahmen u Setzungen Grundlagen'!D163</f>
        <v>0.105</v>
      </c>
      <c r="L26" s="97">
        <f t="shared" si="2"/>
        <v>0</v>
      </c>
      <c r="M26" s="98">
        <f t="shared" si="5"/>
        <v>1</v>
      </c>
    </row>
    <row r="27" spans="3:13" ht="13" x14ac:dyDescent="0.3">
      <c r="C27" s="1">
        <f t="shared" si="6"/>
        <v>2033</v>
      </c>
      <c r="D27" s="99"/>
      <c r="E27" s="100">
        <f>'Annahmen u Setzungen Grundlagen'!D159</f>
        <v>0.65</v>
      </c>
      <c r="F27" s="95">
        <f t="shared" si="3"/>
        <v>0</v>
      </c>
      <c r="G27" s="101">
        <f t="shared" si="0"/>
        <v>0.35</v>
      </c>
      <c r="H27" s="95">
        <f t="shared" si="4"/>
        <v>0</v>
      </c>
      <c r="I27" s="101">
        <f>'Annahmen u Setzungen Grundlagen'!D161</f>
        <v>0.24499999999999997</v>
      </c>
      <c r="J27" s="95">
        <f t="shared" si="1"/>
        <v>0</v>
      </c>
      <c r="K27" s="101">
        <f>'Annahmen u Setzungen Grundlagen'!D163</f>
        <v>0.105</v>
      </c>
      <c r="L27" s="97">
        <f t="shared" si="2"/>
        <v>0</v>
      </c>
      <c r="M27" s="98">
        <f t="shared" si="5"/>
        <v>1</v>
      </c>
    </row>
    <row r="28" spans="3:13" ht="13" x14ac:dyDescent="0.3">
      <c r="C28" s="1">
        <f t="shared" si="6"/>
        <v>2034</v>
      </c>
      <c r="D28" s="99"/>
      <c r="E28" s="100">
        <f>'Annahmen u Setzungen Grundlagen'!D159</f>
        <v>0.65</v>
      </c>
      <c r="F28" s="95">
        <f t="shared" si="3"/>
        <v>0</v>
      </c>
      <c r="G28" s="101">
        <f t="shared" si="0"/>
        <v>0.35</v>
      </c>
      <c r="H28" s="95">
        <f t="shared" si="4"/>
        <v>0</v>
      </c>
      <c r="I28" s="101">
        <f>'Annahmen u Setzungen Grundlagen'!D161</f>
        <v>0.24499999999999997</v>
      </c>
      <c r="J28" s="95">
        <f t="shared" si="1"/>
        <v>0</v>
      </c>
      <c r="K28" s="101">
        <f>'Annahmen u Setzungen Grundlagen'!D163</f>
        <v>0.105</v>
      </c>
      <c r="L28" s="97">
        <f t="shared" si="2"/>
        <v>0</v>
      </c>
      <c r="M28" s="98">
        <f t="shared" si="5"/>
        <v>1</v>
      </c>
    </row>
    <row r="29" spans="3:13" ht="13" x14ac:dyDescent="0.3">
      <c r="C29" s="1">
        <f t="shared" si="6"/>
        <v>2035</v>
      </c>
      <c r="D29" s="99"/>
      <c r="E29" s="100">
        <f>'Annahmen u Setzungen Grundlagen'!D159</f>
        <v>0.65</v>
      </c>
      <c r="F29" s="95">
        <f t="shared" si="3"/>
        <v>0</v>
      </c>
      <c r="G29" s="101">
        <f t="shared" si="0"/>
        <v>0.35</v>
      </c>
      <c r="H29" s="95">
        <f t="shared" si="4"/>
        <v>0</v>
      </c>
      <c r="I29" s="101">
        <f>'Annahmen u Setzungen Grundlagen'!D161</f>
        <v>0.24499999999999997</v>
      </c>
      <c r="J29" s="95">
        <f t="shared" si="1"/>
        <v>0</v>
      </c>
      <c r="K29" s="101">
        <f>'Annahmen u Setzungen Grundlagen'!D163</f>
        <v>0.105</v>
      </c>
      <c r="L29" s="97">
        <f t="shared" si="2"/>
        <v>0</v>
      </c>
      <c r="M29" s="98">
        <f t="shared" si="5"/>
        <v>1</v>
      </c>
    </row>
    <row r="30" spans="3:13" ht="13" x14ac:dyDescent="0.3">
      <c r="C30" s="1">
        <f t="shared" si="6"/>
        <v>2036</v>
      </c>
      <c r="D30" s="99"/>
      <c r="E30" s="100">
        <f>'Annahmen u Setzungen Grundlagen'!D159</f>
        <v>0.65</v>
      </c>
      <c r="F30" s="95">
        <f t="shared" si="3"/>
        <v>0</v>
      </c>
      <c r="G30" s="101">
        <f t="shared" si="0"/>
        <v>0.35</v>
      </c>
      <c r="H30" s="95">
        <f t="shared" si="4"/>
        <v>0</v>
      </c>
      <c r="I30" s="101">
        <f>'Annahmen u Setzungen Grundlagen'!D161</f>
        <v>0.24499999999999997</v>
      </c>
      <c r="J30" s="95">
        <f t="shared" si="1"/>
        <v>0</v>
      </c>
      <c r="K30" s="101">
        <f>'Annahmen u Setzungen Grundlagen'!D163</f>
        <v>0.105</v>
      </c>
      <c r="L30" s="97">
        <f t="shared" si="2"/>
        <v>0</v>
      </c>
      <c r="M30" s="98">
        <f t="shared" si="5"/>
        <v>1</v>
      </c>
    </row>
    <row r="31" spans="3:13" ht="13" x14ac:dyDescent="0.3">
      <c r="C31" s="1">
        <f t="shared" si="6"/>
        <v>2037</v>
      </c>
      <c r="D31" s="99"/>
      <c r="E31" s="100">
        <f>'Annahmen u Setzungen Grundlagen'!D159</f>
        <v>0.65</v>
      </c>
      <c r="F31" s="95">
        <f t="shared" si="3"/>
        <v>0</v>
      </c>
      <c r="G31" s="101">
        <f t="shared" si="0"/>
        <v>0.35</v>
      </c>
      <c r="H31" s="95">
        <f t="shared" si="4"/>
        <v>0</v>
      </c>
      <c r="I31" s="101">
        <f>'Annahmen u Setzungen Grundlagen'!D161</f>
        <v>0.24499999999999997</v>
      </c>
      <c r="J31" s="95">
        <f t="shared" si="1"/>
        <v>0</v>
      </c>
      <c r="K31" s="101">
        <f>'Annahmen u Setzungen Grundlagen'!D163</f>
        <v>0.105</v>
      </c>
      <c r="L31" s="97">
        <f t="shared" si="2"/>
        <v>0</v>
      </c>
      <c r="M31" s="98">
        <f t="shared" si="5"/>
        <v>1</v>
      </c>
    </row>
    <row r="32" spans="3:13" ht="13" x14ac:dyDescent="0.3">
      <c r="C32" s="1">
        <f t="shared" si="6"/>
        <v>2038</v>
      </c>
      <c r="D32" s="99"/>
      <c r="E32" s="100">
        <f>'Annahmen u Setzungen Grundlagen'!D159</f>
        <v>0.65</v>
      </c>
      <c r="F32" s="95">
        <f t="shared" si="3"/>
        <v>0</v>
      </c>
      <c r="G32" s="101">
        <f t="shared" si="0"/>
        <v>0.35</v>
      </c>
      <c r="H32" s="95">
        <f t="shared" si="4"/>
        <v>0</v>
      </c>
      <c r="I32" s="101">
        <f>'Annahmen u Setzungen Grundlagen'!D161</f>
        <v>0.24499999999999997</v>
      </c>
      <c r="J32" s="95">
        <f t="shared" si="1"/>
        <v>0</v>
      </c>
      <c r="K32" s="101">
        <f>'Annahmen u Setzungen Grundlagen'!D163</f>
        <v>0.105</v>
      </c>
      <c r="L32" s="97">
        <f t="shared" si="2"/>
        <v>0</v>
      </c>
      <c r="M32" s="98">
        <f t="shared" si="5"/>
        <v>1</v>
      </c>
    </row>
    <row r="33" spans="1:13" ht="13" x14ac:dyDescent="0.3">
      <c r="C33" s="1">
        <f t="shared" si="6"/>
        <v>2039</v>
      </c>
      <c r="D33" s="99"/>
      <c r="E33" s="100">
        <f>'Annahmen u Setzungen Grundlagen'!D159</f>
        <v>0.65</v>
      </c>
      <c r="F33" s="95">
        <f t="shared" si="3"/>
        <v>0</v>
      </c>
      <c r="G33" s="101">
        <f t="shared" si="0"/>
        <v>0.35</v>
      </c>
      <c r="H33" s="95">
        <f t="shared" si="4"/>
        <v>0</v>
      </c>
      <c r="I33" s="101">
        <f>'Annahmen u Setzungen Grundlagen'!D161</f>
        <v>0.24499999999999997</v>
      </c>
      <c r="J33" s="95">
        <f t="shared" si="1"/>
        <v>0</v>
      </c>
      <c r="K33" s="101">
        <f>'Annahmen u Setzungen Grundlagen'!D163</f>
        <v>0.105</v>
      </c>
      <c r="L33" s="97">
        <f t="shared" si="2"/>
        <v>0</v>
      </c>
      <c r="M33" s="98">
        <f t="shared" si="5"/>
        <v>1</v>
      </c>
    </row>
    <row r="34" spans="1:13" ht="13" x14ac:dyDescent="0.3">
      <c r="C34" s="1">
        <f t="shared" si="6"/>
        <v>2040</v>
      </c>
      <c r="D34" s="99"/>
      <c r="E34" s="100">
        <f>'Annahmen u Setzungen Grundlagen'!D159</f>
        <v>0.65</v>
      </c>
      <c r="F34" s="95">
        <f t="shared" si="3"/>
        <v>0</v>
      </c>
      <c r="G34" s="101">
        <f t="shared" si="0"/>
        <v>0.35</v>
      </c>
      <c r="H34" s="95">
        <f t="shared" si="4"/>
        <v>0</v>
      </c>
      <c r="I34" s="101">
        <f>'Annahmen u Setzungen Grundlagen'!D161</f>
        <v>0.24499999999999997</v>
      </c>
      <c r="J34" s="95">
        <f t="shared" si="1"/>
        <v>0</v>
      </c>
      <c r="K34" s="101">
        <f>'Annahmen u Setzungen Grundlagen'!D163</f>
        <v>0.105</v>
      </c>
      <c r="L34" s="97">
        <f t="shared" si="2"/>
        <v>0</v>
      </c>
      <c r="M34" s="98">
        <f t="shared" si="5"/>
        <v>1</v>
      </c>
    </row>
    <row r="35" spans="1:13" ht="13" x14ac:dyDescent="0.3">
      <c r="C35" s="1">
        <f t="shared" si="6"/>
        <v>2041</v>
      </c>
      <c r="D35" s="99"/>
      <c r="E35" s="100">
        <f>'Annahmen u Setzungen Grundlagen'!D159</f>
        <v>0.65</v>
      </c>
      <c r="F35" s="95">
        <f t="shared" si="3"/>
        <v>0</v>
      </c>
      <c r="G35" s="101">
        <f t="shared" si="0"/>
        <v>0.35</v>
      </c>
      <c r="H35" s="95">
        <f t="shared" si="4"/>
        <v>0</v>
      </c>
      <c r="I35" s="101">
        <f>'Annahmen u Setzungen Grundlagen'!D161</f>
        <v>0.24499999999999997</v>
      </c>
      <c r="J35" s="95">
        <f t="shared" si="1"/>
        <v>0</v>
      </c>
      <c r="K35" s="101">
        <f>'Annahmen u Setzungen Grundlagen'!D163</f>
        <v>0.105</v>
      </c>
      <c r="L35" s="97">
        <f t="shared" si="2"/>
        <v>0</v>
      </c>
      <c r="M35" s="98">
        <f t="shared" si="5"/>
        <v>1</v>
      </c>
    </row>
    <row r="36" spans="1:13" ht="13" x14ac:dyDescent="0.3">
      <c r="C36" s="1">
        <f t="shared" si="6"/>
        <v>2042</v>
      </c>
      <c r="D36" s="99"/>
      <c r="E36" s="100">
        <f>'Annahmen u Setzungen Grundlagen'!D159</f>
        <v>0.65</v>
      </c>
      <c r="F36" s="95">
        <f t="shared" si="3"/>
        <v>0</v>
      </c>
      <c r="G36" s="101">
        <f t="shared" si="0"/>
        <v>0.35</v>
      </c>
      <c r="H36" s="95">
        <f t="shared" si="4"/>
        <v>0</v>
      </c>
      <c r="I36" s="101">
        <f>'Annahmen u Setzungen Grundlagen'!D161</f>
        <v>0.24499999999999997</v>
      </c>
      <c r="J36" s="95">
        <f t="shared" si="1"/>
        <v>0</v>
      </c>
      <c r="K36" s="101">
        <f>'Annahmen u Setzungen Grundlagen'!D163</f>
        <v>0.105</v>
      </c>
      <c r="L36" s="97">
        <f t="shared" si="2"/>
        <v>0</v>
      </c>
      <c r="M36" s="98">
        <f t="shared" si="5"/>
        <v>1</v>
      </c>
    </row>
    <row r="37" spans="1:13" ht="13" x14ac:dyDescent="0.3">
      <c r="C37" s="1">
        <f t="shared" si="6"/>
        <v>2043</v>
      </c>
      <c r="D37" s="99"/>
      <c r="E37" s="100">
        <f>'Annahmen u Setzungen Grundlagen'!D159</f>
        <v>0.65</v>
      </c>
      <c r="F37" s="95">
        <f t="shared" si="3"/>
        <v>0</v>
      </c>
      <c r="G37" s="101">
        <f t="shared" si="0"/>
        <v>0.35</v>
      </c>
      <c r="H37" s="95">
        <f t="shared" si="4"/>
        <v>0</v>
      </c>
      <c r="I37" s="101">
        <f>'Annahmen u Setzungen Grundlagen'!D161</f>
        <v>0.24499999999999997</v>
      </c>
      <c r="J37" s="95">
        <f t="shared" si="1"/>
        <v>0</v>
      </c>
      <c r="K37" s="101">
        <f>'Annahmen u Setzungen Grundlagen'!D163</f>
        <v>0.105</v>
      </c>
      <c r="L37" s="97">
        <f t="shared" si="2"/>
        <v>0</v>
      </c>
      <c r="M37" s="98">
        <f t="shared" si="5"/>
        <v>1</v>
      </c>
    </row>
    <row r="38" spans="1:13" ht="13" x14ac:dyDescent="0.3">
      <c r="C38" s="1">
        <f t="shared" si="6"/>
        <v>2044</v>
      </c>
      <c r="D38" s="99"/>
      <c r="E38" s="100">
        <f>'Annahmen u Setzungen Grundlagen'!D159</f>
        <v>0.65</v>
      </c>
      <c r="F38" s="95">
        <f t="shared" si="3"/>
        <v>0</v>
      </c>
      <c r="G38" s="101">
        <f t="shared" si="0"/>
        <v>0.35</v>
      </c>
      <c r="H38" s="95">
        <f t="shared" si="4"/>
        <v>0</v>
      </c>
      <c r="I38" s="101">
        <f>'Annahmen u Setzungen Grundlagen'!D161</f>
        <v>0.24499999999999997</v>
      </c>
      <c r="J38" s="95">
        <f t="shared" si="1"/>
        <v>0</v>
      </c>
      <c r="K38" s="101">
        <f>'Annahmen u Setzungen Grundlagen'!D163</f>
        <v>0.105</v>
      </c>
      <c r="L38" s="97">
        <f t="shared" si="2"/>
        <v>0</v>
      </c>
      <c r="M38" s="98">
        <f t="shared" si="5"/>
        <v>1</v>
      </c>
    </row>
    <row r="39" spans="1:13" ht="13" x14ac:dyDescent="0.3">
      <c r="C39" s="1">
        <f t="shared" si="6"/>
        <v>2045</v>
      </c>
      <c r="D39" s="99"/>
      <c r="E39" s="100">
        <f>'Annahmen u Setzungen Grundlagen'!D159</f>
        <v>0.65</v>
      </c>
      <c r="F39" s="95">
        <f t="shared" si="3"/>
        <v>0</v>
      </c>
      <c r="G39" s="101">
        <f t="shared" si="0"/>
        <v>0.35</v>
      </c>
      <c r="H39" s="95">
        <f t="shared" si="4"/>
        <v>0</v>
      </c>
      <c r="I39" s="101">
        <f>'Annahmen u Setzungen Grundlagen'!D161</f>
        <v>0.24499999999999997</v>
      </c>
      <c r="J39" s="95">
        <f t="shared" si="1"/>
        <v>0</v>
      </c>
      <c r="K39" s="101">
        <f>'Annahmen u Setzungen Grundlagen'!D163</f>
        <v>0.105</v>
      </c>
      <c r="L39" s="97">
        <f t="shared" si="2"/>
        <v>0</v>
      </c>
      <c r="M39" s="98">
        <f t="shared" si="5"/>
        <v>1</v>
      </c>
    </row>
    <row r="40" spans="1:13" ht="13" x14ac:dyDescent="0.3">
      <c r="C40" s="1">
        <f t="shared" si="6"/>
        <v>2046</v>
      </c>
      <c r="D40" s="99"/>
      <c r="E40" s="100">
        <f>'Annahmen u Setzungen Grundlagen'!D159</f>
        <v>0.65</v>
      </c>
      <c r="F40" s="95">
        <f t="shared" si="3"/>
        <v>0</v>
      </c>
      <c r="G40" s="101">
        <f t="shared" si="0"/>
        <v>0.35</v>
      </c>
      <c r="H40" s="95">
        <f t="shared" si="4"/>
        <v>0</v>
      </c>
      <c r="I40" s="101">
        <f>'Annahmen u Setzungen Grundlagen'!D161</f>
        <v>0.24499999999999997</v>
      </c>
      <c r="J40" s="95">
        <f t="shared" si="1"/>
        <v>0</v>
      </c>
      <c r="K40" s="101">
        <f>'Annahmen u Setzungen Grundlagen'!D163</f>
        <v>0.105</v>
      </c>
      <c r="L40" s="97">
        <f t="shared" si="2"/>
        <v>0</v>
      </c>
      <c r="M40" s="98">
        <f t="shared" si="5"/>
        <v>1</v>
      </c>
    </row>
    <row r="41" spans="1:13" ht="13" x14ac:dyDescent="0.3">
      <c r="C41" s="1">
        <f t="shared" si="6"/>
        <v>2047</v>
      </c>
      <c r="D41" s="99"/>
      <c r="E41" s="100">
        <f>'Annahmen u Setzungen Grundlagen'!D159</f>
        <v>0.65</v>
      </c>
      <c r="F41" s="95">
        <f t="shared" si="3"/>
        <v>0</v>
      </c>
      <c r="G41" s="101">
        <f t="shared" si="0"/>
        <v>0.35</v>
      </c>
      <c r="H41" s="95">
        <f t="shared" si="4"/>
        <v>0</v>
      </c>
      <c r="I41" s="101">
        <f>'Annahmen u Setzungen Grundlagen'!D161</f>
        <v>0.24499999999999997</v>
      </c>
      <c r="J41" s="95">
        <f t="shared" si="1"/>
        <v>0</v>
      </c>
      <c r="K41" s="101">
        <f>'Annahmen u Setzungen Grundlagen'!D163</f>
        <v>0.105</v>
      </c>
      <c r="L41" s="97">
        <f t="shared" si="2"/>
        <v>0</v>
      </c>
      <c r="M41" s="98">
        <f t="shared" si="5"/>
        <v>1</v>
      </c>
    </row>
    <row r="42" spans="1:13" ht="13" x14ac:dyDescent="0.3">
      <c r="C42" s="1">
        <f t="shared" si="6"/>
        <v>2048</v>
      </c>
      <c r="D42" s="99"/>
      <c r="E42" s="100">
        <f>'Annahmen u Setzungen Grundlagen'!D159</f>
        <v>0.65</v>
      </c>
      <c r="F42" s="95">
        <f t="shared" si="3"/>
        <v>0</v>
      </c>
      <c r="G42" s="101">
        <f t="shared" si="0"/>
        <v>0.35</v>
      </c>
      <c r="H42" s="95">
        <f t="shared" si="4"/>
        <v>0</v>
      </c>
      <c r="I42" s="101">
        <f>'Annahmen u Setzungen Grundlagen'!D161</f>
        <v>0.24499999999999997</v>
      </c>
      <c r="J42" s="95">
        <f t="shared" si="1"/>
        <v>0</v>
      </c>
      <c r="K42" s="101">
        <f>'Annahmen u Setzungen Grundlagen'!D163</f>
        <v>0.105</v>
      </c>
      <c r="L42" s="97">
        <f t="shared" si="2"/>
        <v>0</v>
      </c>
      <c r="M42" s="98">
        <f t="shared" si="5"/>
        <v>1</v>
      </c>
    </row>
    <row r="43" spans="1:13" ht="13.5" thickBot="1" x14ac:dyDescent="0.35">
      <c r="C43" s="1">
        <f t="shared" si="6"/>
        <v>2049</v>
      </c>
      <c r="D43" s="102"/>
      <c r="E43" s="103">
        <f>'Annahmen u Setzungen Grundlagen'!D159</f>
        <v>0.65</v>
      </c>
      <c r="F43" s="95">
        <f t="shared" si="3"/>
        <v>0</v>
      </c>
      <c r="G43" s="104">
        <f t="shared" si="0"/>
        <v>0.35</v>
      </c>
      <c r="H43" s="95">
        <f t="shared" si="4"/>
        <v>0</v>
      </c>
      <c r="I43" s="104">
        <f>'Annahmen u Setzungen Grundlagen'!D161</f>
        <v>0.24499999999999997</v>
      </c>
      <c r="J43" s="95">
        <f t="shared" si="1"/>
        <v>0</v>
      </c>
      <c r="K43" s="104">
        <f>'Annahmen u Setzungen Grundlagen'!D163</f>
        <v>0.105</v>
      </c>
      <c r="L43" s="97">
        <f t="shared" si="2"/>
        <v>0</v>
      </c>
      <c r="M43" s="98">
        <f t="shared" si="5"/>
        <v>1</v>
      </c>
    </row>
    <row r="47" spans="1:13" hidden="1" x14ac:dyDescent="0.25">
      <c r="A47" s="105" t="s">
        <v>276</v>
      </c>
    </row>
    <row r="48" spans="1:13" hidden="1" x14ac:dyDescent="0.25">
      <c r="A48" s="105" t="s">
        <v>276</v>
      </c>
    </row>
    <row r="49" spans="1:10" hidden="1" x14ac:dyDescent="0.25">
      <c r="A49" s="105" t="s">
        <v>276</v>
      </c>
    </row>
    <row r="50" spans="1:10" ht="62.5" hidden="1" x14ac:dyDescent="0.25">
      <c r="A50" s="105" t="s">
        <v>276</v>
      </c>
      <c r="D50" s="82" t="s">
        <v>277</v>
      </c>
      <c r="E50" s="82" t="s">
        <v>278</v>
      </c>
      <c r="F50" s="82" t="s">
        <v>279</v>
      </c>
      <c r="G50" s="106" t="s">
        <v>280</v>
      </c>
      <c r="H50" s="82" t="s">
        <v>271</v>
      </c>
      <c r="I50" s="1" t="s">
        <v>280</v>
      </c>
      <c r="J50" s="82" t="s">
        <v>281</v>
      </c>
    </row>
    <row r="51" spans="1:10" ht="13" hidden="1" x14ac:dyDescent="0.3">
      <c r="A51" s="105" t="s">
        <v>276</v>
      </c>
      <c r="C51" s="1" t="e">
        <f>#REF!</f>
        <v>#REF!</v>
      </c>
      <c r="D51" s="107">
        <f t="shared" ref="D51:D75" si="7">SUM(F51:J51)</f>
        <v>350000</v>
      </c>
      <c r="E51" s="98"/>
      <c r="F51" s="108"/>
      <c r="G51" s="98"/>
      <c r="H51" s="108">
        <v>175000</v>
      </c>
      <c r="I51" s="98"/>
      <c r="J51" s="108">
        <v>175000</v>
      </c>
    </row>
    <row r="52" spans="1:10" ht="13" hidden="1" x14ac:dyDescent="0.3">
      <c r="A52" s="105" t="s">
        <v>276</v>
      </c>
      <c r="C52" s="1" t="e">
        <f>IF(C51&lt;#REF!,C51+1,"")</f>
        <v>#REF!</v>
      </c>
      <c r="D52" s="107">
        <f t="shared" si="7"/>
        <v>325000</v>
      </c>
      <c r="E52" s="98"/>
      <c r="F52" s="108"/>
      <c r="G52" s="98"/>
      <c r="H52" s="108"/>
      <c r="I52" s="98"/>
      <c r="J52" s="108">
        <v>325000</v>
      </c>
    </row>
    <row r="53" spans="1:10" ht="13" hidden="1" x14ac:dyDescent="0.3">
      <c r="A53" s="105" t="s">
        <v>276</v>
      </c>
      <c r="C53" s="1" t="e">
        <f>IF(C52&lt;#REF!,C52+1,"")</f>
        <v>#REF!</v>
      </c>
      <c r="D53" s="107">
        <f t="shared" si="7"/>
        <v>550000</v>
      </c>
      <c r="E53" s="98"/>
      <c r="F53" s="108"/>
      <c r="G53" s="98"/>
      <c r="H53" s="108"/>
      <c r="I53" s="98"/>
      <c r="J53" s="108">
        <v>550000</v>
      </c>
    </row>
    <row r="54" spans="1:10" ht="13" hidden="1" x14ac:dyDescent="0.3">
      <c r="A54" s="105" t="s">
        <v>276</v>
      </c>
      <c r="C54" s="1" t="e">
        <f>IF(C53&lt;#REF!,C53+1,"")</f>
        <v>#REF!</v>
      </c>
      <c r="D54" s="107">
        <f t="shared" si="7"/>
        <v>652396.80000000005</v>
      </c>
      <c r="E54" s="98"/>
      <c r="F54" s="108"/>
      <c r="G54" s="98"/>
      <c r="H54" s="108"/>
      <c r="I54" s="98"/>
      <c r="J54" s="108">
        <v>652396.80000000005</v>
      </c>
    </row>
    <row r="55" spans="1:10" ht="13" hidden="1" x14ac:dyDescent="0.3">
      <c r="A55" s="105" t="s">
        <v>276</v>
      </c>
      <c r="C55" s="1" t="e">
        <f>IF(C54&lt;#REF!,C54+1,"")</f>
        <v>#REF!</v>
      </c>
      <c r="D55" s="107">
        <f t="shared" si="7"/>
        <v>947467.2</v>
      </c>
      <c r="E55" s="98"/>
      <c r="F55" s="108"/>
      <c r="G55" s="98"/>
      <c r="H55" s="108"/>
      <c r="I55" s="98"/>
      <c r="J55" s="108">
        <v>947467.2</v>
      </c>
    </row>
    <row r="56" spans="1:10" ht="13" hidden="1" x14ac:dyDescent="0.3">
      <c r="A56" s="105" t="s">
        <v>276</v>
      </c>
      <c r="C56" s="1" t="e">
        <f>IF(C55&lt;#REF!,C55+1,"")</f>
        <v>#REF!</v>
      </c>
      <c r="D56" s="107">
        <f t="shared" si="7"/>
        <v>1052843.1000000001</v>
      </c>
      <c r="E56" s="98"/>
      <c r="F56" s="108"/>
      <c r="G56" s="98"/>
      <c r="H56" s="108"/>
      <c r="I56" s="98"/>
      <c r="J56" s="108">
        <v>1052843.1000000001</v>
      </c>
    </row>
    <row r="57" spans="1:10" ht="13" hidden="1" x14ac:dyDescent="0.3">
      <c r="A57" s="105" t="s">
        <v>276</v>
      </c>
      <c r="C57" s="1" t="e">
        <f>IF(C56&lt;#REF!,C56+1,"")</f>
        <v>#REF!</v>
      </c>
      <c r="D57" s="107">
        <f t="shared" si="7"/>
        <v>1169819.6100000001</v>
      </c>
      <c r="E57" s="98"/>
      <c r="F57" s="108"/>
      <c r="G57" s="98"/>
      <c r="H57" s="108"/>
      <c r="I57" s="98"/>
      <c r="J57" s="108">
        <v>1169819.6100000001</v>
      </c>
    </row>
    <row r="58" spans="1:10" ht="13" hidden="1" x14ac:dyDescent="0.3">
      <c r="A58" s="105" t="s">
        <v>276</v>
      </c>
      <c r="C58" s="1" t="e">
        <f>IF(C57&lt;#REF!,C57+1,"")</f>
        <v>#REF!</v>
      </c>
      <c r="D58" s="107">
        <f t="shared" si="7"/>
        <v>1286801.9910000004</v>
      </c>
      <c r="E58" s="98"/>
      <c r="F58" s="108"/>
      <c r="G58" s="98"/>
      <c r="H58" s="108"/>
      <c r="I58" s="98"/>
      <c r="J58" s="108">
        <v>1286801.9910000004</v>
      </c>
    </row>
    <row r="59" spans="1:10" ht="13" hidden="1" x14ac:dyDescent="0.3">
      <c r="A59" s="105" t="s">
        <v>276</v>
      </c>
      <c r="C59" s="1" t="e">
        <f>IF(C58&lt;#REF!,C58+1,"")</f>
        <v>#REF!</v>
      </c>
      <c r="D59" s="107">
        <f t="shared" si="7"/>
        <v>1415482.1901000005</v>
      </c>
      <c r="E59" s="98"/>
      <c r="F59" s="108"/>
      <c r="G59" s="98"/>
      <c r="H59" s="108"/>
      <c r="I59" s="98"/>
      <c r="J59" s="108">
        <v>1415482.1901000005</v>
      </c>
    </row>
    <row r="60" spans="1:10" ht="13" hidden="1" x14ac:dyDescent="0.3">
      <c r="A60" s="105" t="s">
        <v>276</v>
      </c>
      <c r="C60" s="1" t="e">
        <f>IF(C59&lt;#REF!,C59+1,"")</f>
        <v>#REF!</v>
      </c>
      <c r="D60" s="107">
        <f t="shared" si="7"/>
        <v>1557030.4091100006</v>
      </c>
      <c r="E60" s="98"/>
      <c r="F60" s="108"/>
      <c r="G60" s="98"/>
      <c r="H60" s="108"/>
      <c r="I60" s="98"/>
      <c r="J60" s="108">
        <v>1557030.4091100006</v>
      </c>
    </row>
    <row r="61" spans="1:10" ht="13" hidden="1" x14ac:dyDescent="0.3">
      <c r="A61" s="105" t="s">
        <v>276</v>
      </c>
      <c r="C61" s="1" t="e">
        <f>IF(C60&lt;#REF!,C60+1,"")</f>
        <v>#REF!</v>
      </c>
      <c r="D61" s="107">
        <f t="shared" si="7"/>
        <v>1712733.450021001</v>
      </c>
      <c r="E61" s="98"/>
      <c r="F61" s="108"/>
      <c r="G61" s="98"/>
      <c r="H61" s="108"/>
      <c r="I61" s="98"/>
      <c r="J61" s="108">
        <v>1712733.450021001</v>
      </c>
    </row>
    <row r="62" spans="1:10" ht="13" hidden="1" x14ac:dyDescent="0.3">
      <c r="A62" s="105" t="s">
        <v>276</v>
      </c>
      <c r="C62" s="1" t="e">
        <f>IF(C61&lt;#REF!,C61+1,"")</f>
        <v>#REF!</v>
      </c>
      <c r="D62" s="107">
        <f t="shared" si="7"/>
        <v>1884006.7950231011</v>
      </c>
      <c r="E62" s="98"/>
      <c r="F62" s="108"/>
      <c r="G62" s="98"/>
      <c r="H62" s="108"/>
      <c r="I62" s="98"/>
      <c r="J62" s="108">
        <v>1884006.7950231011</v>
      </c>
    </row>
    <row r="63" spans="1:10" ht="13" hidden="1" x14ac:dyDescent="0.3">
      <c r="A63" s="105" t="s">
        <v>276</v>
      </c>
      <c r="C63" s="1" t="e">
        <f>IF(C62&lt;#REF!,C62+1,"")</f>
        <v>#REF!</v>
      </c>
      <c r="D63" s="107">
        <f t="shared" si="7"/>
        <v>2072407.4745254114</v>
      </c>
      <c r="E63" s="98"/>
      <c r="F63" s="108"/>
      <c r="G63" s="98"/>
      <c r="H63" s="108"/>
      <c r="I63" s="98"/>
      <c r="J63" s="108">
        <v>2072407.4745254114</v>
      </c>
    </row>
    <row r="64" spans="1:10" ht="13" hidden="1" x14ac:dyDescent="0.3">
      <c r="A64" s="105" t="s">
        <v>276</v>
      </c>
      <c r="C64" s="1" t="e">
        <f>IF(C63&lt;#REF!,C63+1,"")</f>
        <v>#REF!</v>
      </c>
      <c r="D64" s="107">
        <f t="shared" si="7"/>
        <v>2279648.2219779524</v>
      </c>
      <c r="E64" s="98"/>
      <c r="F64" s="108"/>
      <c r="G64" s="98"/>
      <c r="H64" s="108"/>
      <c r="I64" s="98"/>
      <c r="J64" s="108">
        <v>2279648.2219779524</v>
      </c>
    </row>
    <row r="65" spans="1:10" ht="13" hidden="1" x14ac:dyDescent="0.3">
      <c r="A65" s="105" t="s">
        <v>276</v>
      </c>
      <c r="C65" s="1" t="e">
        <f>IF(C64&lt;#REF!,C64+1,"")</f>
        <v>#REF!</v>
      </c>
      <c r="D65" s="107">
        <f t="shared" si="7"/>
        <v>2507613.0441757478</v>
      </c>
      <c r="E65" s="98"/>
      <c r="F65" s="108"/>
      <c r="G65" s="98"/>
      <c r="H65" s="108"/>
      <c r="I65" s="98"/>
      <c r="J65" s="108">
        <v>2507613.0441757478</v>
      </c>
    </row>
    <row r="66" spans="1:10" ht="13" hidden="1" x14ac:dyDescent="0.3">
      <c r="A66" s="105" t="s">
        <v>276</v>
      </c>
      <c r="C66" s="1" t="e">
        <f>IF(C65&lt;#REF!,C65+1,"")</f>
        <v>#REF!</v>
      </c>
      <c r="D66" s="107">
        <f t="shared" si="7"/>
        <v>2758374.348593323</v>
      </c>
      <c r="E66" s="98"/>
      <c r="F66" s="108"/>
      <c r="G66" s="98"/>
      <c r="H66" s="108"/>
      <c r="I66" s="98"/>
      <c r="J66" s="108">
        <v>2758374.348593323</v>
      </c>
    </row>
    <row r="67" spans="1:10" ht="13" hidden="1" x14ac:dyDescent="0.3">
      <c r="A67" s="105" t="s">
        <v>276</v>
      </c>
      <c r="C67" s="1" t="e">
        <f>IF(C66&lt;#REF!,C66+1,"")</f>
        <v>#REF!</v>
      </c>
      <c r="D67" s="107">
        <f t="shared" si="7"/>
        <v>3034211.7834526557</v>
      </c>
      <c r="E67" s="98"/>
      <c r="F67" s="108"/>
      <c r="G67" s="98"/>
      <c r="H67" s="108"/>
      <c r="I67" s="98"/>
      <c r="J67" s="108">
        <v>3034211.7834526557</v>
      </c>
    </row>
    <row r="68" spans="1:10" ht="13" hidden="1" x14ac:dyDescent="0.3">
      <c r="A68" s="105" t="s">
        <v>276</v>
      </c>
      <c r="C68" s="1" t="e">
        <f>IF(C67&lt;#REF!,C67+1,"")</f>
        <v>#REF!</v>
      </c>
      <c r="D68" s="107">
        <f t="shared" si="7"/>
        <v>3337632.9617979219</v>
      </c>
      <c r="E68" s="98"/>
      <c r="F68" s="108"/>
      <c r="G68" s="98"/>
      <c r="H68" s="108"/>
      <c r="I68" s="98"/>
      <c r="J68" s="108">
        <v>3337632.9617979219</v>
      </c>
    </row>
    <row r="69" spans="1:10" ht="13" hidden="1" x14ac:dyDescent="0.3">
      <c r="A69" s="105" t="s">
        <v>276</v>
      </c>
      <c r="C69" s="1" t="e">
        <f>IF(C68&lt;#REF!,C68+1,"")</f>
        <v>#REF!</v>
      </c>
      <c r="D69" s="107">
        <f t="shared" si="7"/>
        <v>3671396.2579777143</v>
      </c>
      <c r="E69" s="98"/>
      <c r="F69" s="108"/>
      <c r="G69" s="98"/>
      <c r="H69" s="108"/>
      <c r="I69" s="98"/>
      <c r="J69" s="108">
        <v>3671396.2579777143</v>
      </c>
    </row>
    <row r="70" spans="1:10" ht="13" hidden="1" x14ac:dyDescent="0.3">
      <c r="A70" s="105" t="s">
        <v>276</v>
      </c>
      <c r="C70" s="1" t="e">
        <f>IF(C69&lt;#REF!,C69+1,"")</f>
        <v>#REF!</v>
      </c>
      <c r="D70" s="107">
        <f t="shared" si="7"/>
        <v>4038535.8837754857</v>
      </c>
      <c r="E70" s="98"/>
      <c r="F70" s="108"/>
      <c r="G70" s="98"/>
      <c r="H70" s="108"/>
      <c r="I70" s="98"/>
      <c r="J70" s="108">
        <v>4038535.8837754857</v>
      </c>
    </row>
    <row r="71" spans="1:10" ht="13" hidden="1" x14ac:dyDescent="0.3">
      <c r="A71" s="105" t="s">
        <v>276</v>
      </c>
      <c r="C71" s="1" t="e">
        <f>IF(C70&lt;#REF!,C70+1,"")</f>
        <v>#REF!</v>
      </c>
      <c r="D71" s="107">
        <f t="shared" si="7"/>
        <v>0</v>
      </c>
      <c r="E71" s="98"/>
      <c r="F71" s="108"/>
      <c r="G71" s="98"/>
      <c r="H71" s="108"/>
      <c r="I71" s="98"/>
      <c r="J71" s="108"/>
    </row>
    <row r="72" spans="1:10" ht="13" hidden="1" x14ac:dyDescent="0.3">
      <c r="A72" s="105" t="s">
        <v>276</v>
      </c>
      <c r="C72" s="1" t="e">
        <f>IF(C71&lt;#REF!,C71+1,"")</f>
        <v>#REF!</v>
      </c>
      <c r="D72" s="107">
        <f t="shared" si="7"/>
        <v>0</v>
      </c>
      <c r="E72" s="98"/>
      <c r="F72" s="108"/>
      <c r="G72" s="98"/>
      <c r="H72" s="108"/>
      <c r="I72" s="98"/>
      <c r="J72" s="108"/>
    </row>
    <row r="73" spans="1:10" ht="13" hidden="1" x14ac:dyDescent="0.3">
      <c r="A73" s="105" t="s">
        <v>276</v>
      </c>
      <c r="C73" s="1" t="e">
        <f>IF(C72&lt;#REF!,C72+1,"")</f>
        <v>#REF!</v>
      </c>
      <c r="D73" s="107">
        <f t="shared" si="7"/>
        <v>0</v>
      </c>
      <c r="E73" s="98"/>
      <c r="F73" s="108"/>
      <c r="G73" s="98"/>
      <c r="H73" s="108"/>
      <c r="I73" s="98"/>
      <c r="J73" s="108"/>
    </row>
    <row r="74" spans="1:10" ht="13" hidden="1" x14ac:dyDescent="0.3">
      <c r="A74" s="105" t="s">
        <v>276</v>
      </c>
      <c r="C74" s="1" t="e">
        <f>IF(C73&lt;#REF!,C73+1,"")</f>
        <v>#REF!</v>
      </c>
      <c r="D74" s="107">
        <f t="shared" si="7"/>
        <v>0</v>
      </c>
      <c r="E74" s="98"/>
      <c r="F74" s="108"/>
      <c r="G74" s="98"/>
      <c r="H74" s="108"/>
      <c r="I74" s="98"/>
      <c r="J74" s="108"/>
    </row>
    <row r="75" spans="1:10" ht="13" hidden="1" x14ac:dyDescent="0.3">
      <c r="A75" s="105" t="s">
        <v>276</v>
      </c>
      <c r="C75" s="1" t="e">
        <f>IF(C74&lt;#REF!,C74+1,"")</f>
        <v>#REF!</v>
      </c>
      <c r="D75" s="107">
        <f t="shared" si="7"/>
        <v>0</v>
      </c>
      <c r="E75" s="98"/>
      <c r="F75" s="108"/>
      <c r="G75" s="98"/>
      <c r="H75" s="108"/>
      <c r="I75" s="98"/>
      <c r="J75" s="108"/>
    </row>
    <row r="76" spans="1:10" hidden="1" x14ac:dyDescent="0.25">
      <c r="A76" s="105" t="s">
        <v>276</v>
      </c>
    </row>
    <row r="77" spans="1:10" hidden="1" x14ac:dyDescent="0.25">
      <c r="A77" s="105" t="s">
        <v>276</v>
      </c>
    </row>
    <row r="189" spans="16:16" x14ac:dyDescent="0.25">
      <c r="P189" s="3" t="b">
        <v>1</v>
      </c>
    </row>
    <row r="190" spans="16:16" x14ac:dyDescent="0.25">
      <c r="P190" s="3"/>
    </row>
    <row r="191" spans="16:16" x14ac:dyDescent="0.25">
      <c r="P191" s="3"/>
    </row>
  </sheetData>
  <sheetProtection selectLockedCells="1"/>
  <mergeCells count="5">
    <mergeCell ref="E16:F16"/>
    <mergeCell ref="G16:H16"/>
    <mergeCell ref="I16:J16"/>
    <mergeCell ref="K16:L16"/>
    <mergeCell ref="E5:K5"/>
  </mergeCells>
  <conditionalFormatting sqref="M19:M43">
    <cfRule type="cellIs" dxfId="12" priority="1" stopIfTrue="1" operator="notEqual">
      <formula>1</formula>
    </cfRule>
  </conditionalFormatting>
  <pageMargins left="0.78740157480314965" right="0.78740157480314965" top="0.98425196850393704" bottom="0.98425196850393704" header="0.51181102362204722" footer="0.51181102362204722"/>
  <pageSetup paperSize="9" scale="79" orientation="landscape" r:id="rId1"/>
  <headerFooter alignWithMargins="0">
    <oddFooter>&amp;R&amp;Z&amp;F&amp;D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rgb="FFFF0000"/>
  </sheetPr>
  <dimension ref="A3:M38"/>
  <sheetViews>
    <sheetView zoomScale="95" zoomScaleNormal="100" workbookViewId="0">
      <pane ySplit="5" topLeftCell="A6" activePane="bottomLeft" state="frozen"/>
      <selection activeCell="F33" sqref="F33"/>
      <selection pane="bottomLeft" activeCell="L3" sqref="L3"/>
    </sheetView>
  </sheetViews>
  <sheetFormatPr baseColWidth="10" defaultColWidth="11.453125" defaultRowHeight="12.5" x14ac:dyDescent="0.25"/>
  <cols>
    <col min="1" max="1" width="11.453125" style="1"/>
    <col min="2" max="3" width="1.7265625" style="1" customWidth="1"/>
    <col min="4" max="4" width="11.453125" style="1"/>
    <col min="5" max="5" width="12.7265625" style="1" customWidth="1"/>
    <col min="6" max="13" width="11.453125" style="1"/>
    <col min="14" max="14" width="4" style="1" customWidth="1"/>
    <col min="15" max="16384" width="11.453125" style="1"/>
  </cols>
  <sheetData>
    <row r="3" spans="1:13" x14ac:dyDescent="0.25">
      <c r="K3" s="365" t="str">
        <f>'Input Kosten Grundlagen'!K3</f>
        <v>Grundlagenforschung</v>
      </c>
      <c r="L3" s="365"/>
    </row>
    <row r="4" spans="1:13" ht="22.5" x14ac:dyDescent="0.45">
      <c r="E4" s="2" t="s">
        <v>282</v>
      </c>
    </row>
    <row r="5" spans="1:13" x14ac:dyDescent="0.25">
      <c r="F5" s="393">
        <f>Projektbezeichnung</f>
        <v>0</v>
      </c>
      <c r="G5" s="393"/>
      <c r="H5" s="393"/>
      <c r="I5" s="393"/>
      <c r="J5" s="393"/>
      <c r="K5" s="393"/>
      <c r="L5" s="393"/>
    </row>
    <row r="6" spans="1:13" ht="13" x14ac:dyDescent="0.3">
      <c r="A6" s="3"/>
      <c r="H6" s="109"/>
    </row>
    <row r="8" spans="1:13" ht="13.5" thickBot="1" x14ac:dyDescent="0.35">
      <c r="C8" s="5" t="s">
        <v>283</v>
      </c>
      <c r="D8" s="6"/>
      <c r="E8" s="6"/>
      <c r="F8" s="6"/>
      <c r="G8" s="6"/>
      <c r="H8" s="6"/>
      <c r="I8" s="6"/>
      <c r="J8" s="6"/>
      <c r="K8" s="6"/>
      <c r="L8" s="6"/>
      <c r="M8" s="6"/>
    </row>
    <row r="10" spans="1:13" ht="25.5" thickBot="1" x14ac:dyDescent="0.3">
      <c r="E10" s="82" t="s">
        <v>284</v>
      </c>
      <c r="F10" s="111"/>
      <c r="G10" s="82"/>
      <c r="H10" s="82"/>
    </row>
    <row r="11" spans="1:13" x14ac:dyDescent="0.25">
      <c r="D11" s="1">
        <f>Anfangsjahr</f>
        <v>2025</v>
      </c>
      <c r="E11" s="112"/>
      <c r="F11" s="18"/>
    </row>
    <row r="12" spans="1:13" x14ac:dyDescent="0.25">
      <c r="D12" s="1">
        <f>D11+1</f>
        <v>2026</v>
      </c>
      <c r="E12" s="113"/>
      <c r="F12" s="18"/>
    </row>
    <row r="13" spans="1:13" x14ac:dyDescent="0.25">
      <c r="D13" s="1">
        <f t="shared" ref="D13:D35" si="0">D12+1</f>
        <v>2027</v>
      </c>
      <c r="E13" s="113"/>
      <c r="F13" s="18"/>
    </row>
    <row r="14" spans="1:13" x14ac:dyDescent="0.25">
      <c r="D14" s="1">
        <f t="shared" si="0"/>
        <v>2028</v>
      </c>
      <c r="E14" s="113"/>
      <c r="F14" s="18"/>
    </row>
    <row r="15" spans="1:13" x14ac:dyDescent="0.25">
      <c r="D15" s="1">
        <f t="shared" si="0"/>
        <v>2029</v>
      </c>
      <c r="E15" s="113"/>
      <c r="F15" s="18"/>
    </row>
    <row r="16" spans="1:13" x14ac:dyDescent="0.25">
      <c r="D16" s="1">
        <f t="shared" si="0"/>
        <v>2030</v>
      </c>
      <c r="E16" s="113"/>
      <c r="F16" s="18"/>
    </row>
    <row r="17" spans="4:6" x14ac:dyDescent="0.25">
      <c r="D17" s="1">
        <f t="shared" si="0"/>
        <v>2031</v>
      </c>
      <c r="E17" s="113"/>
      <c r="F17" s="18"/>
    </row>
    <row r="18" spans="4:6" x14ac:dyDescent="0.25">
      <c r="D18" s="1">
        <f t="shared" si="0"/>
        <v>2032</v>
      </c>
      <c r="E18" s="113"/>
      <c r="F18" s="18"/>
    </row>
    <row r="19" spans="4:6" x14ac:dyDescent="0.25">
      <c r="D19" s="1">
        <f t="shared" si="0"/>
        <v>2033</v>
      </c>
      <c r="E19" s="113"/>
      <c r="F19" s="18"/>
    </row>
    <row r="20" spans="4:6" x14ac:dyDescent="0.25">
      <c r="D20" s="1">
        <f t="shared" si="0"/>
        <v>2034</v>
      </c>
      <c r="E20" s="113"/>
      <c r="F20" s="18"/>
    </row>
    <row r="21" spans="4:6" x14ac:dyDescent="0.25">
      <c r="D21" s="1">
        <f t="shared" si="0"/>
        <v>2035</v>
      </c>
      <c r="E21" s="113"/>
      <c r="F21" s="18"/>
    </row>
    <row r="22" spans="4:6" x14ac:dyDescent="0.25">
      <c r="D22" s="1">
        <f t="shared" si="0"/>
        <v>2036</v>
      </c>
      <c r="E22" s="113"/>
      <c r="F22" s="18"/>
    </row>
    <row r="23" spans="4:6" x14ac:dyDescent="0.25">
      <c r="D23" s="1">
        <f t="shared" si="0"/>
        <v>2037</v>
      </c>
      <c r="E23" s="113"/>
      <c r="F23" s="18"/>
    </row>
    <row r="24" spans="4:6" x14ac:dyDescent="0.25">
      <c r="D24" s="1">
        <f t="shared" si="0"/>
        <v>2038</v>
      </c>
      <c r="E24" s="113"/>
      <c r="F24" s="18"/>
    </row>
    <row r="25" spans="4:6" x14ac:dyDescent="0.25">
      <c r="D25" s="1">
        <f t="shared" si="0"/>
        <v>2039</v>
      </c>
      <c r="E25" s="113"/>
      <c r="F25" s="18"/>
    </row>
    <row r="26" spans="4:6" x14ac:dyDescent="0.25">
      <c r="D26" s="1">
        <f t="shared" si="0"/>
        <v>2040</v>
      </c>
      <c r="E26" s="113"/>
      <c r="F26" s="18"/>
    </row>
    <row r="27" spans="4:6" x14ac:dyDescent="0.25">
      <c r="D27" s="1">
        <f t="shared" si="0"/>
        <v>2041</v>
      </c>
      <c r="E27" s="113"/>
      <c r="F27" s="18"/>
    </row>
    <row r="28" spans="4:6" x14ac:dyDescent="0.25">
      <c r="D28" s="1">
        <f t="shared" si="0"/>
        <v>2042</v>
      </c>
      <c r="E28" s="113"/>
      <c r="F28" s="18"/>
    </row>
    <row r="29" spans="4:6" x14ac:dyDescent="0.25">
      <c r="D29" s="1">
        <f t="shared" si="0"/>
        <v>2043</v>
      </c>
      <c r="E29" s="113"/>
      <c r="F29" s="18"/>
    </row>
    <row r="30" spans="4:6" x14ac:dyDescent="0.25">
      <c r="D30" s="1">
        <f t="shared" si="0"/>
        <v>2044</v>
      </c>
      <c r="E30" s="113"/>
      <c r="F30" s="18"/>
    </row>
    <row r="31" spans="4:6" x14ac:dyDescent="0.25">
      <c r="D31" s="1">
        <f t="shared" si="0"/>
        <v>2045</v>
      </c>
      <c r="E31" s="113"/>
      <c r="F31" s="18"/>
    </row>
    <row r="32" spans="4:6" x14ac:dyDescent="0.25">
      <c r="D32" s="1">
        <f t="shared" si="0"/>
        <v>2046</v>
      </c>
      <c r="E32" s="113"/>
      <c r="F32" s="18"/>
    </row>
    <row r="33" spans="4:6" x14ac:dyDescent="0.25">
      <c r="D33" s="1">
        <f t="shared" si="0"/>
        <v>2047</v>
      </c>
      <c r="E33" s="113"/>
      <c r="F33" s="18"/>
    </row>
    <row r="34" spans="4:6" x14ac:dyDescent="0.25">
      <c r="D34" s="1">
        <f t="shared" si="0"/>
        <v>2048</v>
      </c>
      <c r="E34" s="113"/>
      <c r="F34" s="18"/>
    </row>
    <row r="35" spans="4:6" ht="13" thickBot="1" x14ac:dyDescent="0.3">
      <c r="D35" s="1">
        <f t="shared" si="0"/>
        <v>2049</v>
      </c>
      <c r="E35" s="114"/>
      <c r="F35" s="18"/>
    </row>
    <row r="37" spans="4:6" x14ac:dyDescent="0.25">
      <c r="F37" s="18"/>
    </row>
    <row r="38" spans="4:6" x14ac:dyDescent="0.25">
      <c r="F38" s="18"/>
    </row>
  </sheetData>
  <sheetProtection selectLockedCells="1"/>
  <mergeCells count="1">
    <mergeCell ref="F5:L5"/>
  </mergeCells>
  <pageMargins left="0.78740157480314965" right="0.78740157480314965" top="0.98425196850393704" bottom="0.98425196850393704" header="0.51181102362204722" footer="0.51181102362204722"/>
  <pageSetup paperSize="9" scale="87" orientation="landscape" r:id="rId1"/>
  <headerFooter alignWithMargins="0">
    <oddFooter>&amp;R&amp;Z&amp;F&amp;D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filterMode="1">
    <tabColor rgb="FFFF0000"/>
    <pageSetUpPr fitToPage="1"/>
  </sheetPr>
  <dimension ref="A3:Q269"/>
  <sheetViews>
    <sheetView zoomScale="95" zoomScaleNormal="100" zoomScaleSheetLayoutView="100" workbookViewId="0">
      <pane ySplit="5" topLeftCell="A6" activePane="bottomLeft" state="frozen"/>
      <selection activeCell="F33" sqref="F33"/>
      <selection pane="bottomLeft" activeCell="K3" sqref="K3"/>
    </sheetView>
  </sheetViews>
  <sheetFormatPr baseColWidth="10" defaultColWidth="11.453125" defaultRowHeight="12.5" x14ac:dyDescent="0.25"/>
  <cols>
    <col min="1" max="1" width="11.453125" style="1"/>
    <col min="2" max="2" width="1.7265625" style="1" customWidth="1"/>
    <col min="3" max="3" width="8.26953125" style="1" customWidth="1"/>
    <col min="4" max="4" width="11.81640625" style="1" bestFit="1" customWidth="1"/>
    <col min="5" max="13" width="11.453125" style="1"/>
    <col min="14" max="14" width="4" style="1" customWidth="1"/>
    <col min="15" max="16384" width="11.453125" style="1"/>
  </cols>
  <sheetData>
    <row r="3" spans="1:17" x14ac:dyDescent="0.25">
      <c r="K3" s="365" t="s">
        <v>532</v>
      </c>
    </row>
    <row r="4" spans="1:17" ht="22.5" x14ac:dyDescent="0.45">
      <c r="E4" s="2" t="s">
        <v>118</v>
      </c>
    </row>
    <row r="5" spans="1:17" x14ac:dyDescent="0.25">
      <c r="E5" s="393">
        <f>Projektbezeichnung</f>
        <v>0</v>
      </c>
      <c r="F5" s="393"/>
      <c r="G5" s="393"/>
      <c r="H5" s="393"/>
      <c r="I5" s="393"/>
      <c r="J5" s="393"/>
      <c r="K5" s="393"/>
    </row>
    <row r="6" spans="1:17" x14ac:dyDescent="0.25">
      <c r="A6" s="3"/>
    </row>
    <row r="7" spans="1:17" ht="13" x14ac:dyDescent="0.3">
      <c r="C7" s="109"/>
    </row>
    <row r="9" spans="1:17" ht="13.5" thickBot="1" x14ac:dyDescent="0.35">
      <c r="C9" s="5" t="s">
        <v>285</v>
      </c>
      <c r="D9" s="6"/>
      <c r="E9" s="6"/>
      <c r="F9" s="6"/>
      <c r="G9" s="6"/>
      <c r="H9" s="6"/>
      <c r="I9" s="6"/>
      <c r="J9" s="6"/>
      <c r="K9" s="6"/>
      <c r="L9" s="6"/>
      <c r="M9" s="6"/>
    </row>
    <row r="10" spans="1:17" x14ac:dyDescent="0.25">
      <c r="D10" s="396" t="s">
        <v>286</v>
      </c>
      <c r="E10" s="396"/>
      <c r="F10" s="396"/>
      <c r="G10" s="396"/>
      <c r="H10" s="396"/>
      <c r="I10" s="396"/>
      <c r="J10" s="396"/>
      <c r="K10" s="396"/>
      <c r="L10" s="396"/>
      <c r="M10" s="396"/>
    </row>
    <row r="11" spans="1:17" x14ac:dyDescent="0.25">
      <c r="B11" s="18"/>
      <c r="C11" s="18"/>
      <c r="D11" s="370"/>
      <c r="E11" s="370"/>
      <c r="F11" s="370"/>
      <c r="G11" s="370"/>
      <c r="H11" s="370"/>
      <c r="I11" s="370"/>
      <c r="J11" s="370"/>
      <c r="K11" s="370"/>
      <c r="L11" s="370"/>
      <c r="M11" s="370"/>
    </row>
    <row r="12" spans="1:17" ht="13" x14ac:dyDescent="0.3">
      <c r="B12" s="18"/>
      <c r="C12" s="18"/>
      <c r="D12" s="12"/>
    </row>
    <row r="13" spans="1:17" ht="13" x14ac:dyDescent="0.3">
      <c r="A13" s="18"/>
      <c r="B13" s="18"/>
      <c r="C13" s="18"/>
      <c r="D13" s="8" t="s">
        <v>287</v>
      </c>
    </row>
    <row r="14" spans="1:17" ht="5.15" customHeight="1" thickBot="1" x14ac:dyDescent="0.3">
      <c r="A14" s="18"/>
      <c r="B14" s="18"/>
      <c r="C14" s="18"/>
    </row>
    <row r="15" spans="1:17" ht="13.5" thickBot="1" x14ac:dyDescent="0.35">
      <c r="A15" s="18"/>
      <c r="B15" s="18"/>
      <c r="C15" s="18"/>
      <c r="D15" s="115">
        <v>0.65</v>
      </c>
      <c r="E15" s="1" t="s">
        <v>288</v>
      </c>
      <c r="H15" s="7"/>
      <c r="P15" s="3" t="b">
        <v>1</v>
      </c>
      <c r="Q15" s="3">
        <f>LEN(P15)</f>
        <v>4</v>
      </c>
    </row>
    <row r="16" spans="1:17" ht="5.15" customHeight="1" x14ac:dyDescent="0.25">
      <c r="A16" s="18"/>
      <c r="B16" s="18"/>
      <c r="C16" s="18"/>
      <c r="P16" s="3"/>
      <c r="Q16" s="3">
        <f>LEN(P16)</f>
        <v>0</v>
      </c>
    </row>
    <row r="17" spans="1:17" ht="13" x14ac:dyDescent="0.3">
      <c r="A17" s="18"/>
      <c r="B17" s="18"/>
      <c r="C17" s="18"/>
      <c r="D17" s="116">
        <f>100%-D15</f>
        <v>0.35</v>
      </c>
      <c r="E17" s="117" t="s">
        <v>289</v>
      </c>
      <c r="P17" s="3"/>
      <c r="Q17" s="3"/>
    </row>
    <row r="18" spans="1:17" ht="5.15" customHeight="1" thickBot="1" x14ac:dyDescent="0.3">
      <c r="A18" s="18"/>
      <c r="B18" s="18"/>
      <c r="C18" s="18"/>
      <c r="P18" s="3"/>
      <c r="Q18" s="3">
        <f>LEN(P18)</f>
        <v>0</v>
      </c>
    </row>
    <row r="19" spans="1:17" s="121" customFormat="1" ht="13.5" hidden="1" thickBot="1" x14ac:dyDescent="0.35">
      <c r="A19" s="118"/>
      <c r="B19" s="118"/>
      <c r="C19" s="118"/>
      <c r="D19" s="119">
        <v>0.09</v>
      </c>
      <c r="E19" s="120" t="s">
        <v>290</v>
      </c>
      <c r="H19" s="122"/>
      <c r="P19" s="123" t="b">
        <v>1</v>
      </c>
      <c r="Q19" s="123">
        <f>LEN(P19)</f>
        <v>4</v>
      </c>
    </row>
    <row r="20" spans="1:17" s="121" customFormat="1" ht="5.15" hidden="1" customHeight="1" x14ac:dyDescent="0.25">
      <c r="A20" s="118"/>
      <c r="B20" s="118"/>
      <c r="C20" s="118"/>
      <c r="P20" s="123"/>
      <c r="Q20" s="123">
        <f>LEN(P20)</f>
        <v>0</v>
      </c>
    </row>
    <row r="21" spans="1:17" s="121" customFormat="1" ht="13.5" hidden="1" thickBot="1" x14ac:dyDescent="0.35">
      <c r="A21" s="118"/>
      <c r="B21" s="118"/>
      <c r="C21" s="118"/>
      <c r="D21" s="119">
        <f>D17-D19</f>
        <v>0.26</v>
      </c>
      <c r="E21" s="120" t="s">
        <v>291</v>
      </c>
      <c r="P21" s="123"/>
      <c r="Q21" s="123"/>
    </row>
    <row r="22" spans="1:17" s="121" customFormat="1" ht="5.15" hidden="1" customHeight="1" x14ac:dyDescent="0.25">
      <c r="A22" s="118"/>
      <c r="B22" s="118"/>
      <c r="C22" s="118"/>
      <c r="P22" s="123"/>
      <c r="Q22" s="123">
        <f t="shared" ref="Q22:Q28" si="0">LEN(P22)</f>
        <v>0</v>
      </c>
    </row>
    <row r="23" spans="1:17" ht="13.5" thickBot="1" x14ac:dyDescent="0.35">
      <c r="A23" s="18"/>
      <c r="B23" s="18"/>
      <c r="C23" s="18"/>
      <c r="D23" s="124">
        <v>85000</v>
      </c>
      <c r="E23" s="1" t="s">
        <v>292</v>
      </c>
      <c r="P23" s="3" t="b">
        <v>1</v>
      </c>
      <c r="Q23" s="3">
        <f t="shared" si="0"/>
        <v>4</v>
      </c>
    </row>
    <row r="24" spans="1:17" ht="5.15" customHeight="1" thickBot="1" x14ac:dyDescent="0.3">
      <c r="A24" s="18"/>
      <c r="B24" s="18"/>
      <c r="C24" s="18"/>
      <c r="P24" s="3"/>
      <c r="Q24" s="3">
        <f t="shared" si="0"/>
        <v>0</v>
      </c>
    </row>
    <row r="25" spans="1:17" ht="13.5" thickBot="1" x14ac:dyDescent="0.35">
      <c r="A25" s="18"/>
      <c r="B25" s="18"/>
      <c r="C25" s="18"/>
      <c r="D25" s="124">
        <v>85000</v>
      </c>
      <c r="E25" s="1" t="s">
        <v>293</v>
      </c>
      <c r="P25" s="3" t="b">
        <v>1</v>
      </c>
      <c r="Q25" s="3">
        <f t="shared" si="0"/>
        <v>4</v>
      </c>
    </row>
    <row r="26" spans="1:17" ht="5.15" customHeight="1" x14ac:dyDescent="0.25">
      <c r="A26" s="18"/>
      <c r="B26" s="18"/>
      <c r="C26" s="18"/>
      <c r="P26" s="3"/>
      <c r="Q26" s="3">
        <f t="shared" si="0"/>
        <v>0</v>
      </c>
    </row>
    <row r="27" spans="1:17" ht="5.15" customHeight="1" x14ac:dyDescent="0.25">
      <c r="A27" s="18"/>
      <c r="B27" s="18"/>
      <c r="C27" s="18"/>
      <c r="P27" s="3"/>
      <c r="Q27" s="3"/>
    </row>
    <row r="28" spans="1:17" ht="13" x14ac:dyDescent="0.3">
      <c r="A28" s="18"/>
      <c r="B28" s="18"/>
      <c r="D28" s="8" t="s">
        <v>294</v>
      </c>
      <c r="O28" s="10"/>
      <c r="P28" s="3" t="b">
        <v>1</v>
      </c>
      <c r="Q28" s="3">
        <f t="shared" si="0"/>
        <v>4</v>
      </c>
    </row>
    <row r="29" spans="1:17" ht="13" x14ac:dyDescent="0.3">
      <c r="A29" s="18"/>
      <c r="B29" s="18"/>
      <c r="D29" s="10"/>
      <c r="O29" s="10"/>
      <c r="P29" s="3"/>
      <c r="Q29" s="3"/>
    </row>
    <row r="30" spans="1:17" ht="13" x14ac:dyDescent="0.3">
      <c r="A30" s="18"/>
      <c r="B30" s="18"/>
      <c r="D30" s="10"/>
      <c r="O30" s="10"/>
      <c r="P30" s="3"/>
      <c r="Q30" s="3"/>
    </row>
    <row r="31" spans="1:17" ht="13" x14ac:dyDescent="0.3">
      <c r="A31" s="18"/>
      <c r="B31" s="18"/>
      <c r="D31" s="10"/>
      <c r="O31" s="10"/>
      <c r="P31" s="3"/>
      <c r="Q31" s="3"/>
    </row>
    <row r="32" spans="1:17" ht="13" x14ac:dyDescent="0.3">
      <c r="A32" s="18"/>
      <c r="B32" s="18"/>
      <c r="D32" s="10"/>
      <c r="O32" s="10"/>
      <c r="P32" s="3"/>
      <c r="Q32" s="3"/>
    </row>
    <row r="33" spans="1:17" x14ac:dyDescent="0.25">
      <c r="A33" s="18"/>
      <c r="B33" s="18"/>
      <c r="C33" s="18"/>
      <c r="F33" s="18"/>
      <c r="G33" s="18"/>
      <c r="H33" s="18"/>
      <c r="I33" s="18"/>
      <c r="J33" s="18"/>
      <c r="K33" s="18"/>
      <c r="L33" s="18"/>
      <c r="M33" s="18"/>
      <c r="N33" s="18"/>
      <c r="O33" s="18"/>
      <c r="P33" s="3"/>
      <c r="Q33" s="3"/>
    </row>
    <row r="34" spans="1:17" ht="13" x14ac:dyDescent="0.3">
      <c r="A34" s="18"/>
      <c r="B34" s="18"/>
      <c r="C34" s="18"/>
      <c r="D34" s="8" t="s">
        <v>295</v>
      </c>
      <c r="E34" s="18"/>
      <c r="F34" s="18"/>
      <c r="G34" s="18"/>
      <c r="H34" s="18"/>
      <c r="I34" s="125" t="s">
        <v>296</v>
      </c>
      <c r="J34" s="90"/>
      <c r="K34" s="18"/>
      <c r="L34" s="18"/>
      <c r="M34" s="18"/>
      <c r="N34" s="18"/>
      <c r="O34" s="18"/>
      <c r="P34" s="3"/>
      <c r="Q34" s="3"/>
    </row>
    <row r="35" spans="1:17" ht="26.25" customHeight="1" x14ac:dyDescent="0.25">
      <c r="A35" s="18"/>
      <c r="B35" s="18"/>
      <c r="C35" s="18"/>
      <c r="D35" s="397" t="s">
        <v>297</v>
      </c>
      <c r="E35" s="397"/>
      <c r="F35" s="397"/>
      <c r="G35" s="397"/>
      <c r="I35" s="18"/>
      <c r="L35" s="18"/>
      <c r="O35" s="18"/>
      <c r="P35" s="3"/>
      <c r="Q35" s="3"/>
    </row>
    <row r="36" spans="1:17" ht="13" x14ac:dyDescent="0.3">
      <c r="A36" s="18"/>
      <c r="B36" s="18"/>
      <c r="C36" s="126" t="s">
        <v>120</v>
      </c>
      <c r="D36" s="1" t="s">
        <v>298</v>
      </c>
      <c r="E36" s="18"/>
      <c r="F36" s="18"/>
      <c r="G36" s="18"/>
      <c r="I36" s="18"/>
      <c r="L36" s="18"/>
      <c r="O36" s="18"/>
      <c r="P36" s="3"/>
      <c r="Q36" s="3"/>
    </row>
    <row r="37" spans="1:17" ht="13" x14ac:dyDescent="0.3">
      <c r="A37" s="18"/>
      <c r="B37" s="18"/>
      <c r="C37" s="127" t="s">
        <v>121</v>
      </c>
      <c r="D37" s="1" t="s">
        <v>299</v>
      </c>
      <c r="I37" s="18"/>
      <c r="L37" s="18"/>
      <c r="O37" s="18"/>
      <c r="P37" s="3"/>
      <c r="Q37" s="3"/>
    </row>
    <row r="38" spans="1:17" x14ac:dyDescent="0.25">
      <c r="A38" s="18"/>
      <c r="B38" s="18"/>
      <c r="C38" s="127" t="s">
        <v>123</v>
      </c>
      <c r="D38" s="18" t="s">
        <v>300</v>
      </c>
      <c r="I38" s="18"/>
      <c r="L38" s="18"/>
      <c r="O38" s="18"/>
      <c r="P38" s="3"/>
      <c r="Q38" s="3"/>
    </row>
    <row r="39" spans="1:17" x14ac:dyDescent="0.25">
      <c r="A39" s="18"/>
      <c r="B39" s="18"/>
      <c r="G39" s="18"/>
      <c r="I39" s="18"/>
      <c r="J39" s="18"/>
      <c r="K39" s="18"/>
      <c r="L39" s="18"/>
      <c r="O39" s="18"/>
      <c r="P39" s="3"/>
      <c r="Q39" s="3"/>
    </row>
    <row r="40" spans="1:17" ht="13.5" thickBot="1" x14ac:dyDescent="0.35">
      <c r="A40" s="18"/>
      <c r="B40" s="18"/>
      <c r="C40" s="128" t="s">
        <v>301</v>
      </c>
      <c r="D40" s="80" t="s">
        <v>302</v>
      </c>
      <c r="E40" s="18"/>
      <c r="I40" s="18"/>
      <c r="J40" s="18"/>
      <c r="K40" s="18"/>
      <c r="L40" s="18"/>
      <c r="O40" s="18"/>
      <c r="P40" s="3"/>
      <c r="Q40" s="3"/>
    </row>
    <row r="41" spans="1:17" x14ac:dyDescent="0.25">
      <c r="A41" s="18"/>
      <c r="B41" s="18"/>
      <c r="D41" s="129">
        <v>0</v>
      </c>
      <c r="E41" s="130" t="s">
        <v>303</v>
      </c>
      <c r="I41" s="18"/>
      <c r="J41" s="18"/>
      <c r="K41" s="18"/>
      <c r="L41" s="18"/>
      <c r="O41" s="18"/>
      <c r="P41" s="3"/>
      <c r="Q41" s="3"/>
    </row>
    <row r="42" spans="1:17" ht="13" thickBot="1" x14ac:dyDescent="0.3">
      <c r="A42" s="18"/>
      <c r="B42" s="18"/>
      <c r="D42" s="131">
        <v>2</v>
      </c>
      <c r="E42" s="130" t="s">
        <v>304</v>
      </c>
      <c r="I42" s="18"/>
      <c r="J42" s="18"/>
      <c r="K42" s="18"/>
      <c r="L42" s="18"/>
      <c r="O42" s="18"/>
      <c r="P42" s="3"/>
      <c r="Q42" s="3"/>
    </row>
    <row r="43" spans="1:17" x14ac:dyDescent="0.25">
      <c r="A43" s="18"/>
      <c r="B43" s="18"/>
      <c r="D43" s="18"/>
      <c r="E43" s="18"/>
      <c r="I43" s="18"/>
      <c r="J43" s="18"/>
      <c r="K43" s="18"/>
      <c r="L43" s="18"/>
      <c r="O43" s="18"/>
      <c r="P43" s="3"/>
      <c r="Q43" s="3"/>
    </row>
    <row r="44" spans="1:17" x14ac:dyDescent="0.25">
      <c r="A44" s="18"/>
      <c r="B44" s="18"/>
      <c r="I44" s="18"/>
      <c r="J44" s="18"/>
      <c r="K44" s="18"/>
      <c r="L44" s="18"/>
      <c r="O44" s="18"/>
      <c r="P44" s="3"/>
      <c r="Q44" s="3"/>
    </row>
    <row r="45" spans="1:17" x14ac:dyDescent="0.25">
      <c r="A45" s="18"/>
      <c r="B45" s="18"/>
      <c r="I45" s="18"/>
      <c r="J45" s="18"/>
      <c r="K45" s="18"/>
      <c r="L45" s="18"/>
      <c r="O45" s="18"/>
      <c r="P45" s="3"/>
      <c r="Q45" s="3"/>
    </row>
    <row r="46" spans="1:17" ht="13" x14ac:dyDescent="0.3">
      <c r="A46" s="18"/>
      <c r="B46" s="18"/>
      <c r="C46" s="132" t="s">
        <v>305</v>
      </c>
      <c r="D46" s="80"/>
      <c r="E46" s="18"/>
      <c r="F46" s="18"/>
      <c r="G46" s="18"/>
      <c r="I46" s="18"/>
      <c r="K46" s="18"/>
      <c r="L46" s="18"/>
      <c r="O46" s="18"/>
      <c r="P46" s="3"/>
      <c r="Q46" s="3"/>
    </row>
    <row r="47" spans="1:17" ht="13" x14ac:dyDescent="0.3">
      <c r="A47" s="18"/>
      <c r="B47" s="18"/>
      <c r="C47" s="18"/>
      <c r="D47" s="80"/>
      <c r="E47" s="18"/>
      <c r="F47" s="18"/>
      <c r="G47" s="18"/>
      <c r="I47" s="18"/>
      <c r="K47" s="18"/>
      <c r="L47" s="18"/>
      <c r="O47" s="18"/>
      <c r="P47" s="3"/>
      <c r="Q47" s="3"/>
    </row>
    <row r="48" spans="1:17" ht="13" x14ac:dyDescent="0.3">
      <c r="C48" s="128" t="s">
        <v>306</v>
      </c>
      <c r="D48" s="8" t="s">
        <v>307</v>
      </c>
      <c r="I48" s="18"/>
      <c r="K48" s="18"/>
      <c r="L48" s="18"/>
      <c r="O48" s="18"/>
      <c r="P48" s="3"/>
      <c r="Q48" s="3"/>
    </row>
    <row r="49" spans="1:17" ht="27" customHeight="1" thickBot="1" x14ac:dyDescent="0.3">
      <c r="D49" s="398" t="s">
        <v>308</v>
      </c>
      <c r="E49" s="398"/>
      <c r="F49" s="398"/>
      <c r="I49" s="18"/>
      <c r="J49" s="18"/>
      <c r="K49" s="18"/>
      <c r="N49" s="18"/>
      <c r="O49" s="18"/>
      <c r="P49" s="3"/>
      <c r="Q49" s="3"/>
    </row>
    <row r="50" spans="1:17" ht="14.25" customHeight="1" x14ac:dyDescent="0.25">
      <c r="A50" s="1" t="str">
        <f>IF(C50="","Zeilen ausblenden","")</f>
        <v/>
      </c>
      <c r="C50" s="1">
        <f>Anfangsjahr</f>
        <v>2025</v>
      </c>
      <c r="D50" s="133">
        <v>0</v>
      </c>
      <c r="E50" s="18"/>
      <c r="L50" s="18"/>
      <c r="M50" s="18"/>
      <c r="N50" s="18"/>
      <c r="O50" s="18"/>
      <c r="P50" s="3"/>
      <c r="Q50" s="3"/>
    </row>
    <row r="51" spans="1:17" x14ac:dyDescent="0.25">
      <c r="A51" s="1" t="str">
        <f t="shared" ref="A51:A74" si="1">IF(C51="","Zeilen ausblenden","")</f>
        <v/>
      </c>
      <c r="C51" s="1">
        <f>C50+1</f>
        <v>2026</v>
      </c>
      <c r="D51" s="134">
        <v>0</v>
      </c>
      <c r="E51" s="18"/>
      <c r="L51" s="18"/>
      <c r="M51" s="18"/>
      <c r="N51" s="18"/>
      <c r="O51" s="18"/>
      <c r="P51" s="3"/>
      <c r="Q51" s="3"/>
    </row>
    <row r="52" spans="1:17" x14ac:dyDescent="0.25">
      <c r="A52" s="1" t="str">
        <f t="shared" si="1"/>
        <v/>
      </c>
      <c r="C52" s="1">
        <f t="shared" ref="C52:C74" si="2">C51+1</f>
        <v>2027</v>
      </c>
      <c r="D52" s="134">
        <v>0</v>
      </c>
      <c r="E52" s="18"/>
      <c r="L52" s="18"/>
      <c r="M52" s="18"/>
      <c r="N52" s="18"/>
      <c r="O52" s="18"/>
      <c r="P52" s="3"/>
      <c r="Q52" s="3"/>
    </row>
    <row r="53" spans="1:17" x14ac:dyDescent="0.25">
      <c r="A53" s="1" t="str">
        <f t="shared" si="1"/>
        <v/>
      </c>
      <c r="C53" s="1">
        <f t="shared" si="2"/>
        <v>2028</v>
      </c>
      <c r="D53" s="134">
        <v>0</v>
      </c>
      <c r="E53" s="18"/>
      <c r="L53" s="18"/>
      <c r="M53" s="18"/>
      <c r="N53" s="18"/>
      <c r="O53" s="18"/>
      <c r="P53" s="3"/>
      <c r="Q53" s="3"/>
    </row>
    <row r="54" spans="1:17" x14ac:dyDescent="0.25">
      <c r="A54" s="1" t="str">
        <f t="shared" si="1"/>
        <v/>
      </c>
      <c r="C54" s="1">
        <f t="shared" si="2"/>
        <v>2029</v>
      </c>
      <c r="D54" s="134">
        <v>0</v>
      </c>
      <c r="E54" s="18"/>
      <c r="L54" s="18"/>
      <c r="M54" s="18"/>
      <c r="N54" s="18"/>
      <c r="O54" s="18"/>
      <c r="P54" s="3"/>
      <c r="Q54" s="3"/>
    </row>
    <row r="55" spans="1:17" x14ac:dyDescent="0.25">
      <c r="A55" s="1" t="str">
        <f t="shared" si="1"/>
        <v/>
      </c>
      <c r="C55" s="1">
        <f t="shared" si="2"/>
        <v>2030</v>
      </c>
      <c r="D55" s="134">
        <v>0</v>
      </c>
      <c r="E55" s="18"/>
      <c r="L55" s="18"/>
      <c r="M55" s="18"/>
      <c r="N55" s="18"/>
      <c r="O55" s="18"/>
      <c r="P55" s="3" t="b">
        <v>1</v>
      </c>
      <c r="Q55" s="3">
        <f>LEN(P55)</f>
        <v>4</v>
      </c>
    </row>
    <row r="56" spans="1:17" x14ac:dyDescent="0.25">
      <c r="A56" s="1" t="str">
        <f t="shared" si="1"/>
        <v/>
      </c>
      <c r="C56" s="1">
        <f t="shared" si="2"/>
        <v>2031</v>
      </c>
      <c r="D56" s="134">
        <v>0</v>
      </c>
      <c r="E56" s="18"/>
      <c r="L56" s="18"/>
      <c r="M56" s="18"/>
      <c r="N56" s="18"/>
      <c r="O56" s="18"/>
      <c r="P56" s="3"/>
      <c r="Q56" s="3"/>
    </row>
    <row r="57" spans="1:17" x14ac:dyDescent="0.25">
      <c r="A57" s="1" t="str">
        <f t="shared" si="1"/>
        <v/>
      </c>
      <c r="B57" s="18"/>
      <c r="C57" s="1">
        <f t="shared" si="2"/>
        <v>2032</v>
      </c>
      <c r="D57" s="134">
        <v>0</v>
      </c>
      <c r="E57" s="18"/>
      <c r="F57" s="18"/>
      <c r="G57" s="18"/>
      <c r="L57" s="18"/>
      <c r="M57" s="18"/>
      <c r="N57" s="18"/>
      <c r="O57" s="18"/>
      <c r="P57" s="3"/>
      <c r="Q57" s="3"/>
    </row>
    <row r="58" spans="1:17" x14ac:dyDescent="0.25">
      <c r="A58" s="1" t="str">
        <f t="shared" si="1"/>
        <v/>
      </c>
      <c r="B58" s="18"/>
      <c r="C58" s="1">
        <f t="shared" si="2"/>
        <v>2033</v>
      </c>
      <c r="D58" s="134">
        <v>0</v>
      </c>
      <c r="E58" s="18"/>
      <c r="F58" s="18"/>
      <c r="G58" s="18"/>
      <c r="L58" s="18"/>
      <c r="M58" s="18"/>
      <c r="N58" s="18"/>
      <c r="O58" s="18"/>
      <c r="P58" s="3"/>
      <c r="Q58" s="3"/>
    </row>
    <row r="59" spans="1:17" x14ac:dyDescent="0.25">
      <c r="A59" s="1" t="str">
        <f t="shared" si="1"/>
        <v/>
      </c>
      <c r="B59" s="18"/>
      <c r="C59" s="1">
        <f t="shared" si="2"/>
        <v>2034</v>
      </c>
      <c r="D59" s="134">
        <v>0</v>
      </c>
      <c r="E59" s="18"/>
      <c r="F59" s="18"/>
      <c r="G59" s="18"/>
      <c r="L59" s="18"/>
      <c r="M59" s="18"/>
      <c r="N59" s="18"/>
      <c r="O59" s="18"/>
      <c r="P59" s="3"/>
      <c r="Q59" s="3"/>
    </row>
    <row r="60" spans="1:17" x14ac:dyDescent="0.25">
      <c r="A60" s="1" t="str">
        <f t="shared" si="1"/>
        <v/>
      </c>
      <c r="B60" s="18"/>
      <c r="C60" s="1">
        <f t="shared" si="2"/>
        <v>2035</v>
      </c>
      <c r="D60" s="134">
        <v>0</v>
      </c>
      <c r="E60" s="18"/>
      <c r="F60" s="18"/>
      <c r="G60" s="18"/>
      <c r="L60" s="18"/>
      <c r="M60" s="18"/>
      <c r="N60" s="18"/>
      <c r="O60" s="18"/>
      <c r="P60" s="3"/>
      <c r="Q60" s="3"/>
    </row>
    <row r="61" spans="1:17" x14ac:dyDescent="0.25">
      <c r="A61" s="1" t="str">
        <f t="shared" si="1"/>
        <v/>
      </c>
      <c r="B61" s="18"/>
      <c r="C61" s="1">
        <f t="shared" si="2"/>
        <v>2036</v>
      </c>
      <c r="D61" s="134">
        <v>0</v>
      </c>
      <c r="E61" s="18"/>
      <c r="F61" s="18"/>
      <c r="G61" s="18"/>
      <c r="L61" s="18"/>
      <c r="M61" s="18"/>
      <c r="N61" s="18"/>
      <c r="O61" s="18"/>
      <c r="P61" s="3"/>
      <c r="Q61" s="3"/>
    </row>
    <row r="62" spans="1:17" x14ac:dyDescent="0.25">
      <c r="A62" s="1" t="str">
        <f t="shared" si="1"/>
        <v/>
      </c>
      <c r="B62" s="18"/>
      <c r="C62" s="1">
        <f t="shared" si="2"/>
        <v>2037</v>
      </c>
      <c r="D62" s="134">
        <v>0</v>
      </c>
      <c r="E62" s="18"/>
      <c r="F62" s="18"/>
      <c r="G62" s="18"/>
      <c r="L62" s="18"/>
      <c r="M62" s="18"/>
      <c r="N62" s="18"/>
      <c r="O62" s="18"/>
      <c r="P62" s="3"/>
      <c r="Q62" s="3"/>
    </row>
    <row r="63" spans="1:17" x14ac:dyDescent="0.25">
      <c r="A63" s="1" t="str">
        <f t="shared" si="1"/>
        <v/>
      </c>
      <c r="B63" s="18"/>
      <c r="C63" s="1">
        <f t="shared" si="2"/>
        <v>2038</v>
      </c>
      <c r="D63" s="134">
        <v>0</v>
      </c>
      <c r="E63" s="18"/>
      <c r="F63" s="18"/>
      <c r="G63" s="18"/>
      <c r="L63" s="18"/>
      <c r="M63" s="18"/>
      <c r="N63" s="18"/>
      <c r="O63" s="18"/>
      <c r="P63" s="3"/>
      <c r="Q63" s="3"/>
    </row>
    <row r="64" spans="1:17" x14ac:dyDescent="0.25">
      <c r="A64" s="1" t="str">
        <f t="shared" si="1"/>
        <v/>
      </c>
      <c r="B64" s="18"/>
      <c r="C64" s="1">
        <f t="shared" si="2"/>
        <v>2039</v>
      </c>
      <c r="D64" s="134">
        <v>0</v>
      </c>
      <c r="E64" s="18"/>
      <c r="F64" s="18"/>
      <c r="G64" s="18"/>
      <c r="L64" s="18"/>
      <c r="M64" s="18"/>
      <c r="N64" s="18"/>
      <c r="O64" s="18"/>
      <c r="P64" s="3"/>
      <c r="Q64" s="3"/>
    </row>
    <row r="65" spans="1:17" x14ac:dyDescent="0.25">
      <c r="A65" s="1" t="str">
        <f t="shared" si="1"/>
        <v/>
      </c>
      <c r="B65" s="18"/>
      <c r="C65" s="1">
        <f t="shared" si="2"/>
        <v>2040</v>
      </c>
      <c r="D65" s="134">
        <v>0</v>
      </c>
      <c r="E65" s="18"/>
      <c r="F65" s="18"/>
      <c r="G65" s="18"/>
      <c r="L65" s="18"/>
      <c r="M65" s="18"/>
      <c r="N65" s="18"/>
      <c r="O65" s="18"/>
      <c r="P65" s="3"/>
      <c r="Q65" s="3"/>
    </row>
    <row r="66" spans="1:17" x14ac:dyDescent="0.25">
      <c r="A66" s="1" t="str">
        <f t="shared" si="1"/>
        <v/>
      </c>
      <c r="B66" s="18"/>
      <c r="C66" s="1">
        <f t="shared" si="2"/>
        <v>2041</v>
      </c>
      <c r="D66" s="134">
        <v>0</v>
      </c>
      <c r="E66" s="18"/>
      <c r="F66" s="18"/>
      <c r="G66" s="18"/>
      <c r="K66" s="18"/>
      <c r="L66" s="18"/>
      <c r="M66" s="18"/>
      <c r="N66" s="18"/>
      <c r="O66" s="18"/>
      <c r="P66" s="3"/>
      <c r="Q66" s="3"/>
    </row>
    <row r="67" spans="1:17" x14ac:dyDescent="0.25">
      <c r="A67" s="1" t="str">
        <f t="shared" si="1"/>
        <v/>
      </c>
      <c r="B67" s="18"/>
      <c r="C67" s="1">
        <f t="shared" si="2"/>
        <v>2042</v>
      </c>
      <c r="D67" s="134">
        <v>0</v>
      </c>
      <c r="E67" s="18"/>
      <c r="F67" s="18"/>
      <c r="G67" s="18"/>
      <c r="H67" s="18"/>
      <c r="K67" s="18"/>
      <c r="L67" s="18"/>
      <c r="M67" s="18"/>
      <c r="N67" s="18"/>
      <c r="O67" s="18"/>
      <c r="P67" s="3"/>
      <c r="Q67" s="3"/>
    </row>
    <row r="68" spans="1:17" x14ac:dyDescent="0.25">
      <c r="A68" s="1" t="str">
        <f t="shared" si="1"/>
        <v/>
      </c>
      <c r="B68" s="18"/>
      <c r="C68" s="1">
        <f t="shared" si="2"/>
        <v>2043</v>
      </c>
      <c r="D68" s="134">
        <v>0</v>
      </c>
      <c r="E68" s="18"/>
      <c r="F68" s="18"/>
      <c r="G68" s="18"/>
      <c r="H68" s="18"/>
      <c r="K68" s="18"/>
      <c r="L68" s="18"/>
      <c r="M68" s="18"/>
      <c r="N68" s="18"/>
      <c r="O68" s="18"/>
      <c r="P68" s="3"/>
      <c r="Q68" s="3"/>
    </row>
    <row r="69" spans="1:17" x14ac:dyDescent="0.25">
      <c r="A69" s="1" t="str">
        <f t="shared" si="1"/>
        <v/>
      </c>
      <c r="B69" s="18"/>
      <c r="C69" s="1">
        <f t="shared" si="2"/>
        <v>2044</v>
      </c>
      <c r="D69" s="134">
        <v>0</v>
      </c>
      <c r="E69" s="18"/>
      <c r="F69" s="18"/>
      <c r="G69" s="18"/>
      <c r="H69" s="18"/>
      <c r="K69" s="18"/>
      <c r="L69" s="18"/>
      <c r="M69" s="18"/>
      <c r="N69" s="18"/>
      <c r="O69" s="18"/>
      <c r="P69" s="3"/>
      <c r="Q69" s="3"/>
    </row>
    <row r="70" spans="1:17" x14ac:dyDescent="0.25">
      <c r="A70" s="1" t="str">
        <f t="shared" si="1"/>
        <v/>
      </c>
      <c r="B70" s="18"/>
      <c r="C70" s="1">
        <f t="shared" si="2"/>
        <v>2045</v>
      </c>
      <c r="D70" s="134">
        <v>0</v>
      </c>
      <c r="E70" s="18"/>
      <c r="F70" s="18"/>
      <c r="G70" s="18"/>
      <c r="H70" s="18"/>
      <c r="K70" s="18"/>
      <c r="L70" s="18"/>
      <c r="M70" s="18"/>
      <c r="N70" s="18"/>
      <c r="O70" s="18"/>
      <c r="P70" s="3"/>
      <c r="Q70" s="3"/>
    </row>
    <row r="71" spans="1:17" x14ac:dyDescent="0.25">
      <c r="A71" s="1" t="str">
        <f t="shared" si="1"/>
        <v/>
      </c>
      <c r="B71" s="18"/>
      <c r="C71" s="1">
        <f t="shared" si="2"/>
        <v>2046</v>
      </c>
      <c r="D71" s="134">
        <v>0</v>
      </c>
      <c r="E71" s="18"/>
      <c r="F71" s="18"/>
      <c r="G71" s="18"/>
      <c r="H71" s="18"/>
      <c r="K71" s="18"/>
      <c r="L71" s="18"/>
      <c r="M71" s="18"/>
      <c r="N71" s="18"/>
      <c r="O71" s="18"/>
      <c r="P71" s="3"/>
      <c r="Q71" s="3"/>
    </row>
    <row r="72" spans="1:17" x14ac:dyDescent="0.25">
      <c r="A72" s="1" t="str">
        <f t="shared" si="1"/>
        <v/>
      </c>
      <c r="B72" s="18"/>
      <c r="C72" s="1">
        <f t="shared" si="2"/>
        <v>2047</v>
      </c>
      <c r="D72" s="134">
        <v>0</v>
      </c>
      <c r="E72" s="18"/>
      <c r="F72" s="18"/>
      <c r="G72" s="18"/>
      <c r="H72" s="18"/>
      <c r="K72" s="18"/>
      <c r="L72" s="18"/>
      <c r="M72" s="18"/>
      <c r="N72" s="18"/>
      <c r="O72" s="18"/>
      <c r="P72" s="3"/>
      <c r="Q72" s="3"/>
    </row>
    <row r="73" spans="1:17" x14ac:dyDescent="0.25">
      <c r="A73" s="1" t="str">
        <f t="shared" si="1"/>
        <v/>
      </c>
      <c r="B73" s="18"/>
      <c r="C73" s="1">
        <f t="shared" si="2"/>
        <v>2048</v>
      </c>
      <c r="D73" s="134">
        <v>0</v>
      </c>
      <c r="E73" s="18"/>
      <c r="F73" s="18"/>
      <c r="G73" s="18"/>
      <c r="H73" s="18"/>
      <c r="K73" s="18"/>
      <c r="L73" s="18"/>
      <c r="M73" s="18"/>
      <c r="N73" s="18"/>
      <c r="O73" s="18"/>
      <c r="P73" s="3"/>
      <c r="Q73" s="3"/>
    </row>
    <row r="74" spans="1:17" ht="13" thickBot="1" x14ac:dyDescent="0.3">
      <c r="A74" s="1" t="str">
        <f t="shared" si="1"/>
        <v/>
      </c>
      <c r="B74" s="18"/>
      <c r="C74" s="1">
        <f t="shared" si="2"/>
        <v>2049</v>
      </c>
      <c r="D74" s="135">
        <v>0</v>
      </c>
      <c r="E74" s="18"/>
      <c r="F74" s="18"/>
      <c r="G74" s="18"/>
      <c r="H74" s="18"/>
      <c r="K74" s="18"/>
      <c r="L74" s="18"/>
      <c r="M74" s="18"/>
      <c r="N74" s="18"/>
      <c r="O74" s="18"/>
      <c r="P74" s="3"/>
      <c r="Q74" s="3"/>
    </row>
    <row r="75" spans="1:17" x14ac:dyDescent="0.25">
      <c r="A75" s="136"/>
      <c r="B75" s="18"/>
      <c r="C75" s="18"/>
      <c r="D75" s="18"/>
      <c r="E75" s="18"/>
      <c r="F75" s="18"/>
      <c r="G75" s="18"/>
      <c r="H75" s="18"/>
      <c r="K75" s="18"/>
      <c r="L75" s="18"/>
      <c r="M75" s="18"/>
      <c r="N75" s="18"/>
      <c r="O75" s="18"/>
      <c r="P75" s="3"/>
      <c r="Q75" s="3"/>
    </row>
    <row r="76" spans="1:17" s="121" customFormat="1" hidden="1" x14ac:dyDescent="0.25">
      <c r="A76" s="137" t="str">
        <f>IF(C75="","Zeilen ausblenden","")</f>
        <v>Zeilen ausblenden</v>
      </c>
      <c r="B76" s="118"/>
      <c r="C76" s="118"/>
      <c r="E76" s="118"/>
      <c r="F76" s="118"/>
      <c r="G76" s="118"/>
      <c r="H76" s="118"/>
      <c r="K76" s="118"/>
      <c r="L76" s="118"/>
      <c r="M76" s="118"/>
      <c r="N76" s="118"/>
      <c r="O76" s="118"/>
      <c r="P76" s="123"/>
      <c r="Q76" s="123"/>
    </row>
    <row r="77" spans="1:17" s="121" customFormat="1" hidden="1" x14ac:dyDescent="0.25">
      <c r="A77" s="138" t="s">
        <v>309</v>
      </c>
      <c r="B77" s="118"/>
      <c r="C77" s="118"/>
      <c r="E77" s="118"/>
      <c r="F77" s="118"/>
      <c r="G77" s="118"/>
      <c r="H77" s="118"/>
      <c r="I77" s="118"/>
      <c r="J77" s="118"/>
      <c r="K77" s="118"/>
      <c r="L77" s="118"/>
      <c r="M77" s="118"/>
      <c r="N77" s="118"/>
      <c r="O77" s="118"/>
      <c r="P77" s="123"/>
      <c r="Q77" s="123"/>
    </row>
    <row r="78" spans="1:17" ht="21" customHeight="1" x14ac:dyDescent="0.3">
      <c r="A78" s="18"/>
      <c r="B78" s="18"/>
      <c r="C78" s="8" t="s">
        <v>310</v>
      </c>
      <c r="E78" s="18"/>
      <c r="F78" s="18"/>
      <c r="G78" s="18"/>
      <c r="H78" s="18"/>
      <c r="I78" s="18"/>
      <c r="J78" s="18"/>
      <c r="K78" s="18"/>
      <c r="L78" s="18"/>
      <c r="M78" s="18"/>
      <c r="N78" s="18"/>
      <c r="O78" s="18"/>
      <c r="P78" s="3"/>
      <c r="Q78" s="3"/>
    </row>
    <row r="79" spans="1:17" x14ac:dyDescent="0.25">
      <c r="A79" s="18"/>
      <c r="B79" s="18"/>
      <c r="C79" s="18"/>
      <c r="E79" s="18"/>
      <c r="F79" s="18"/>
      <c r="G79" s="18"/>
      <c r="H79" s="18"/>
      <c r="I79" s="18"/>
      <c r="J79" s="18"/>
      <c r="K79" s="18"/>
      <c r="L79" s="18"/>
      <c r="M79" s="18"/>
      <c r="N79" s="18"/>
      <c r="O79" s="18"/>
      <c r="P79" s="3"/>
      <c r="Q79" s="3"/>
    </row>
    <row r="80" spans="1:17" x14ac:dyDescent="0.25">
      <c r="A80" s="18"/>
      <c r="B80" s="18"/>
      <c r="E80" s="18"/>
      <c r="F80" s="18"/>
      <c r="G80" s="18"/>
      <c r="H80" s="18"/>
      <c r="I80" s="18"/>
      <c r="J80" s="18"/>
      <c r="K80" s="18"/>
      <c r="L80" s="18"/>
      <c r="M80" s="18"/>
      <c r="N80" s="18"/>
      <c r="O80" s="18"/>
      <c r="P80" s="3"/>
      <c r="Q80" s="3"/>
    </row>
    <row r="81" spans="1:17" ht="13" x14ac:dyDescent="0.3">
      <c r="A81" s="18"/>
      <c r="B81" s="18"/>
      <c r="C81" s="10"/>
      <c r="E81" s="18"/>
      <c r="F81" s="18"/>
      <c r="G81" s="18"/>
      <c r="H81" s="18"/>
      <c r="I81" s="18"/>
      <c r="J81" s="18"/>
      <c r="K81" s="18"/>
      <c r="L81" s="18"/>
      <c r="M81" s="18"/>
      <c r="N81" s="18"/>
      <c r="O81" s="18"/>
      <c r="P81" s="3"/>
      <c r="Q81" s="3"/>
    </row>
    <row r="82" spans="1:17" ht="13" x14ac:dyDescent="0.3">
      <c r="A82" s="18"/>
      <c r="B82" s="18"/>
      <c r="C82" s="10"/>
      <c r="E82" s="18"/>
      <c r="F82" s="18"/>
      <c r="G82" s="18"/>
      <c r="H82" s="18"/>
      <c r="I82" s="18"/>
      <c r="J82" s="18"/>
      <c r="K82" s="18"/>
      <c r="L82" s="18"/>
      <c r="M82" s="18"/>
      <c r="N82" s="18"/>
      <c r="O82" s="18"/>
      <c r="P82" s="3"/>
      <c r="Q82" s="3"/>
    </row>
    <row r="83" spans="1:17" ht="13" x14ac:dyDescent="0.3">
      <c r="A83" s="18"/>
      <c r="B83" s="18"/>
      <c r="C83" s="10"/>
      <c r="E83" s="18"/>
      <c r="F83" s="18"/>
      <c r="G83" s="18"/>
      <c r="H83" s="18"/>
      <c r="I83" s="18"/>
      <c r="J83" s="18"/>
      <c r="K83" s="18"/>
      <c r="L83" s="18"/>
      <c r="M83" s="18"/>
      <c r="N83" s="18"/>
      <c r="O83" s="18"/>
      <c r="P83" s="3"/>
      <c r="Q83" s="3"/>
    </row>
    <row r="84" spans="1:17" ht="13" x14ac:dyDescent="0.3">
      <c r="A84" s="18"/>
      <c r="B84" s="18"/>
      <c r="C84" s="8"/>
      <c r="D84" s="8" t="s">
        <v>311</v>
      </c>
      <c r="F84" s="18"/>
      <c r="G84" s="18"/>
      <c r="H84" s="18"/>
      <c r="I84" s="125" t="s">
        <v>296</v>
      </c>
      <c r="J84" s="18"/>
      <c r="K84" s="18"/>
      <c r="L84" s="18"/>
      <c r="M84" s="18"/>
      <c r="N84" s="18"/>
      <c r="O84" s="18"/>
      <c r="P84" s="3"/>
      <c r="Q84" s="3"/>
    </row>
    <row r="85" spans="1:17" ht="13" x14ac:dyDescent="0.3">
      <c r="A85" s="18"/>
      <c r="B85" s="18"/>
      <c r="C85" s="139"/>
      <c r="D85" s="68">
        <v>3</v>
      </c>
      <c r="E85" s="18" t="s">
        <v>312</v>
      </c>
      <c r="F85" s="18"/>
      <c r="G85" s="18"/>
      <c r="H85" s="18"/>
      <c r="I85" s="18"/>
      <c r="J85" s="18"/>
      <c r="K85" s="18"/>
      <c r="L85" s="18"/>
      <c r="M85" s="18"/>
      <c r="N85" s="18"/>
      <c r="O85" s="18"/>
      <c r="P85" s="3"/>
      <c r="Q85" s="3"/>
    </row>
    <row r="86" spans="1:17" s="7" customFormat="1" ht="13" hidden="1" x14ac:dyDescent="0.3">
      <c r="A86" s="105" t="s">
        <v>276</v>
      </c>
      <c r="B86" s="105"/>
      <c r="C86" s="105"/>
      <c r="D86" s="140"/>
      <c r="O86" s="8"/>
      <c r="P86" s="141"/>
      <c r="Q86" s="141"/>
    </row>
    <row r="87" spans="1:17" s="7" customFormat="1" ht="13" hidden="1" x14ac:dyDescent="0.3">
      <c r="A87" s="105" t="s">
        <v>276</v>
      </c>
      <c r="B87" s="105"/>
      <c r="C87" s="105"/>
      <c r="D87" s="140"/>
      <c r="O87" s="8"/>
      <c r="P87" s="141"/>
      <c r="Q87" s="141"/>
    </row>
    <row r="88" spans="1:17" s="7" customFormat="1" ht="13" hidden="1" x14ac:dyDescent="0.3">
      <c r="A88" s="105" t="s">
        <v>276</v>
      </c>
      <c r="B88" s="105"/>
      <c r="C88" s="105"/>
      <c r="D88" s="140"/>
      <c r="O88" s="8"/>
      <c r="P88" s="141"/>
      <c r="Q88" s="141"/>
    </row>
    <row r="89" spans="1:17" s="7" customFormat="1" ht="13" hidden="1" x14ac:dyDescent="0.3">
      <c r="A89" s="105" t="s">
        <v>276</v>
      </c>
      <c r="B89" s="105"/>
      <c r="C89" s="105"/>
      <c r="D89" s="140"/>
      <c r="J89" s="7" t="s">
        <v>313</v>
      </c>
      <c r="O89" s="8"/>
      <c r="P89" s="141"/>
      <c r="Q89" s="141"/>
    </row>
    <row r="90" spans="1:17" s="7" customFormat="1" ht="13" hidden="1" x14ac:dyDescent="0.3">
      <c r="A90" s="105" t="s">
        <v>276</v>
      </c>
      <c r="B90" s="105"/>
      <c r="C90" s="105"/>
      <c r="D90" s="140"/>
      <c r="I90" s="7" t="e">
        <f>#REF!</f>
        <v>#REF!</v>
      </c>
      <c r="J90" s="142" t="e">
        <f t="shared" ref="J90:J114" si="3">IF(I90="","",IF(AND(ROUND(K90/$D$42,0)=K90/$D$42,K90&gt;$D$42-1),$D$41,0))</f>
        <v>#REF!</v>
      </c>
      <c r="K90" s="7">
        <v>1</v>
      </c>
      <c r="O90" s="8"/>
      <c r="P90" s="141"/>
      <c r="Q90" s="141"/>
    </row>
    <row r="91" spans="1:17" s="7" customFormat="1" ht="13" hidden="1" x14ac:dyDescent="0.3">
      <c r="A91" s="105" t="s">
        <v>276</v>
      </c>
      <c r="B91" s="105"/>
      <c r="C91" s="105"/>
      <c r="D91" s="140"/>
      <c r="I91" s="7" t="e">
        <f>IF(I90&lt;#REF!,I90+1,"")</f>
        <v>#REF!</v>
      </c>
      <c r="J91" s="142" t="e">
        <f t="shared" si="3"/>
        <v>#REF!</v>
      </c>
      <c r="K91" s="7">
        <v>2</v>
      </c>
      <c r="O91" s="8"/>
      <c r="P91" s="141"/>
      <c r="Q91" s="141"/>
    </row>
    <row r="92" spans="1:17" s="7" customFormat="1" ht="13" hidden="1" x14ac:dyDescent="0.3">
      <c r="A92" s="105" t="s">
        <v>276</v>
      </c>
      <c r="B92" s="105"/>
      <c r="C92" s="105"/>
      <c r="D92" s="140"/>
      <c r="I92" s="7" t="e">
        <f>IF(I91&lt;#REF!,I91+1,"")</f>
        <v>#REF!</v>
      </c>
      <c r="J92" s="142" t="e">
        <f t="shared" si="3"/>
        <v>#REF!</v>
      </c>
      <c r="K92" s="7">
        <v>3</v>
      </c>
      <c r="O92" s="8"/>
      <c r="P92" s="141"/>
      <c r="Q92" s="141"/>
    </row>
    <row r="93" spans="1:17" s="7" customFormat="1" ht="13" hidden="1" x14ac:dyDescent="0.3">
      <c r="A93" s="105" t="s">
        <v>276</v>
      </c>
      <c r="B93" s="105"/>
      <c r="C93" s="105"/>
      <c r="D93" s="140"/>
      <c r="I93" s="7" t="e">
        <f>IF(I92&lt;#REF!,I92+1,"")</f>
        <v>#REF!</v>
      </c>
      <c r="J93" s="142" t="e">
        <f t="shared" si="3"/>
        <v>#REF!</v>
      </c>
      <c r="K93" s="7">
        <v>4</v>
      </c>
      <c r="O93" s="8"/>
      <c r="P93" s="141"/>
      <c r="Q93" s="141"/>
    </row>
    <row r="94" spans="1:17" s="7" customFormat="1" ht="13" hidden="1" x14ac:dyDescent="0.3">
      <c r="A94" s="105" t="s">
        <v>276</v>
      </c>
      <c r="B94" s="105"/>
      <c r="C94" s="105"/>
      <c r="D94" s="140"/>
      <c r="I94" s="7" t="e">
        <f>IF(I93&lt;#REF!,I93+1,"")</f>
        <v>#REF!</v>
      </c>
      <c r="J94" s="142" t="e">
        <f t="shared" si="3"/>
        <v>#REF!</v>
      </c>
      <c r="K94" s="7">
        <v>5</v>
      </c>
      <c r="O94" s="8"/>
      <c r="P94" s="141"/>
      <c r="Q94" s="141"/>
    </row>
    <row r="95" spans="1:17" s="7" customFormat="1" ht="13" hidden="1" x14ac:dyDescent="0.3">
      <c r="A95" s="105" t="s">
        <v>276</v>
      </c>
      <c r="B95" s="105"/>
      <c r="C95" s="105"/>
      <c r="D95" s="140"/>
      <c r="I95" s="7" t="e">
        <f>IF(I94&lt;#REF!,I94+1,"")</f>
        <v>#REF!</v>
      </c>
      <c r="J95" s="142" t="e">
        <f t="shared" si="3"/>
        <v>#REF!</v>
      </c>
      <c r="K95" s="7">
        <v>6</v>
      </c>
      <c r="O95" s="8"/>
      <c r="P95" s="141"/>
      <c r="Q95" s="141"/>
    </row>
    <row r="96" spans="1:17" s="7" customFormat="1" ht="13" hidden="1" x14ac:dyDescent="0.3">
      <c r="A96" s="105" t="s">
        <v>276</v>
      </c>
      <c r="B96" s="105"/>
      <c r="C96" s="105"/>
      <c r="D96" s="140"/>
      <c r="I96" s="7" t="e">
        <f>IF(I95&lt;#REF!,I95+1,"")</f>
        <v>#REF!</v>
      </c>
      <c r="J96" s="142" t="e">
        <f t="shared" si="3"/>
        <v>#REF!</v>
      </c>
      <c r="K96" s="7">
        <v>7</v>
      </c>
      <c r="O96" s="8"/>
      <c r="P96" s="141"/>
      <c r="Q96" s="141"/>
    </row>
    <row r="97" spans="1:17" s="7" customFormat="1" ht="13" hidden="1" x14ac:dyDescent="0.3">
      <c r="A97" s="105" t="s">
        <v>276</v>
      </c>
      <c r="B97" s="105"/>
      <c r="C97" s="105"/>
      <c r="D97" s="140"/>
      <c r="I97" s="7" t="e">
        <f>IF(I96&lt;#REF!,I96+1,"")</f>
        <v>#REF!</v>
      </c>
      <c r="J97" s="142" t="e">
        <f t="shared" si="3"/>
        <v>#REF!</v>
      </c>
      <c r="K97" s="7">
        <v>8</v>
      </c>
      <c r="O97" s="8"/>
      <c r="P97" s="141"/>
      <c r="Q97" s="141"/>
    </row>
    <row r="98" spans="1:17" s="7" customFormat="1" ht="13" hidden="1" x14ac:dyDescent="0.3">
      <c r="A98" s="105" t="s">
        <v>276</v>
      </c>
      <c r="B98" s="105"/>
      <c r="C98" s="105"/>
      <c r="D98" s="140"/>
      <c r="I98" s="7" t="e">
        <f>IF(I97&lt;#REF!,I97+1,"")</f>
        <v>#REF!</v>
      </c>
      <c r="J98" s="142" t="e">
        <f t="shared" si="3"/>
        <v>#REF!</v>
      </c>
      <c r="K98" s="7">
        <v>9</v>
      </c>
      <c r="O98" s="8"/>
      <c r="P98" s="141"/>
      <c r="Q98" s="141"/>
    </row>
    <row r="99" spans="1:17" s="7" customFormat="1" ht="13" hidden="1" x14ac:dyDescent="0.3">
      <c r="A99" s="105" t="s">
        <v>276</v>
      </c>
      <c r="B99" s="105"/>
      <c r="C99" s="105"/>
      <c r="D99" s="140"/>
      <c r="I99" s="7" t="e">
        <f>IF(I98&lt;#REF!,I98+1,"")</f>
        <v>#REF!</v>
      </c>
      <c r="J99" s="142" t="e">
        <f t="shared" si="3"/>
        <v>#REF!</v>
      </c>
      <c r="K99" s="7">
        <v>10</v>
      </c>
      <c r="O99" s="8"/>
      <c r="P99" s="141"/>
      <c r="Q99" s="141"/>
    </row>
    <row r="100" spans="1:17" s="7" customFormat="1" ht="13" hidden="1" x14ac:dyDescent="0.3">
      <c r="A100" s="105" t="s">
        <v>276</v>
      </c>
      <c r="B100" s="105"/>
      <c r="C100" s="105"/>
      <c r="D100" s="140"/>
      <c r="I100" s="7" t="e">
        <f>IF(I99&lt;#REF!,I99+1,"")</f>
        <v>#REF!</v>
      </c>
      <c r="J100" s="142" t="e">
        <f t="shared" si="3"/>
        <v>#REF!</v>
      </c>
      <c r="K100" s="7">
        <v>11</v>
      </c>
      <c r="O100" s="8"/>
      <c r="P100" s="141"/>
      <c r="Q100" s="141"/>
    </row>
    <row r="101" spans="1:17" s="7" customFormat="1" ht="13" hidden="1" x14ac:dyDescent="0.3">
      <c r="A101" s="105" t="s">
        <v>276</v>
      </c>
      <c r="B101" s="105"/>
      <c r="C101" s="105"/>
      <c r="D101" s="140"/>
      <c r="I101" s="7" t="e">
        <f>IF(I100&lt;#REF!,I100+1,"")</f>
        <v>#REF!</v>
      </c>
      <c r="J101" s="142" t="e">
        <f t="shared" si="3"/>
        <v>#REF!</v>
      </c>
      <c r="K101" s="7">
        <v>12</v>
      </c>
      <c r="O101" s="8"/>
      <c r="P101" s="141"/>
      <c r="Q101" s="141"/>
    </row>
    <row r="102" spans="1:17" s="7" customFormat="1" ht="13" hidden="1" x14ac:dyDescent="0.3">
      <c r="A102" s="105" t="s">
        <v>276</v>
      </c>
      <c r="B102" s="105"/>
      <c r="C102" s="105"/>
      <c r="D102" s="140"/>
      <c r="I102" s="7" t="e">
        <f>IF(I101&lt;#REF!,I101+1,"")</f>
        <v>#REF!</v>
      </c>
      <c r="J102" s="142" t="e">
        <f t="shared" si="3"/>
        <v>#REF!</v>
      </c>
      <c r="K102" s="7">
        <v>13</v>
      </c>
      <c r="O102" s="8"/>
      <c r="P102" s="141"/>
      <c r="Q102" s="141"/>
    </row>
    <row r="103" spans="1:17" s="7" customFormat="1" ht="13" hidden="1" x14ac:dyDescent="0.3">
      <c r="A103" s="105" t="s">
        <v>276</v>
      </c>
      <c r="B103" s="105"/>
      <c r="C103" s="105"/>
      <c r="D103" s="140"/>
      <c r="I103" s="7" t="e">
        <f>IF(I102&lt;#REF!,I102+1,"")</f>
        <v>#REF!</v>
      </c>
      <c r="J103" s="142" t="e">
        <f t="shared" si="3"/>
        <v>#REF!</v>
      </c>
      <c r="K103" s="7">
        <v>14</v>
      </c>
      <c r="O103" s="8"/>
      <c r="P103" s="141"/>
      <c r="Q103" s="141"/>
    </row>
    <row r="104" spans="1:17" s="7" customFormat="1" ht="13" hidden="1" x14ac:dyDescent="0.3">
      <c r="A104" s="105" t="s">
        <v>276</v>
      </c>
      <c r="B104" s="105"/>
      <c r="C104" s="105"/>
      <c r="D104" s="140"/>
      <c r="I104" s="7" t="e">
        <f>IF(I103&lt;#REF!,I103+1,"")</f>
        <v>#REF!</v>
      </c>
      <c r="J104" s="142" t="e">
        <f t="shared" si="3"/>
        <v>#REF!</v>
      </c>
      <c r="K104" s="7">
        <v>15</v>
      </c>
      <c r="O104" s="8"/>
      <c r="P104" s="141"/>
      <c r="Q104" s="141"/>
    </row>
    <row r="105" spans="1:17" s="7" customFormat="1" ht="13" hidden="1" x14ac:dyDescent="0.3">
      <c r="A105" s="105" t="s">
        <v>276</v>
      </c>
      <c r="B105" s="105"/>
      <c r="C105" s="105"/>
      <c r="D105" s="140"/>
      <c r="I105" s="7" t="e">
        <f>IF(I104&lt;#REF!,I104+1,"")</f>
        <v>#REF!</v>
      </c>
      <c r="J105" s="142" t="e">
        <f t="shared" si="3"/>
        <v>#REF!</v>
      </c>
      <c r="K105" s="7">
        <v>16</v>
      </c>
      <c r="O105" s="8"/>
      <c r="P105" s="141"/>
      <c r="Q105" s="141"/>
    </row>
    <row r="106" spans="1:17" s="7" customFormat="1" ht="13" hidden="1" x14ac:dyDescent="0.3">
      <c r="A106" s="105" t="s">
        <v>276</v>
      </c>
      <c r="B106" s="105"/>
      <c r="C106" s="105"/>
      <c r="D106" s="140"/>
      <c r="I106" s="7" t="e">
        <f>IF(I105&lt;#REF!,I105+1,"")</f>
        <v>#REF!</v>
      </c>
      <c r="J106" s="142" t="e">
        <f t="shared" si="3"/>
        <v>#REF!</v>
      </c>
      <c r="K106" s="7">
        <v>17</v>
      </c>
      <c r="O106" s="8"/>
      <c r="P106" s="141"/>
      <c r="Q106" s="141"/>
    </row>
    <row r="107" spans="1:17" s="7" customFormat="1" ht="13" hidden="1" x14ac:dyDescent="0.3">
      <c r="A107" s="105" t="s">
        <v>276</v>
      </c>
      <c r="B107" s="105"/>
      <c r="C107" s="105"/>
      <c r="D107" s="140"/>
      <c r="I107" s="7" t="e">
        <f>IF(I106&lt;#REF!,I106+1,"")</f>
        <v>#REF!</v>
      </c>
      <c r="J107" s="142" t="e">
        <f t="shared" si="3"/>
        <v>#REF!</v>
      </c>
      <c r="K107" s="7">
        <v>18</v>
      </c>
      <c r="O107" s="8"/>
      <c r="P107" s="141"/>
      <c r="Q107" s="141"/>
    </row>
    <row r="108" spans="1:17" s="7" customFormat="1" ht="13" hidden="1" x14ac:dyDescent="0.3">
      <c r="A108" s="105" t="s">
        <v>276</v>
      </c>
      <c r="B108" s="105"/>
      <c r="C108" s="105"/>
      <c r="D108" s="140"/>
      <c r="I108" s="7" t="e">
        <f>IF(I107&lt;#REF!,I107+1,"")</f>
        <v>#REF!</v>
      </c>
      <c r="J108" s="142" t="e">
        <f t="shared" si="3"/>
        <v>#REF!</v>
      </c>
      <c r="K108" s="7">
        <v>19</v>
      </c>
      <c r="O108" s="8"/>
      <c r="P108" s="141"/>
      <c r="Q108" s="141"/>
    </row>
    <row r="109" spans="1:17" s="7" customFormat="1" ht="13" hidden="1" x14ac:dyDescent="0.3">
      <c r="A109" s="105" t="s">
        <v>276</v>
      </c>
      <c r="B109" s="105"/>
      <c r="C109" s="105"/>
      <c r="D109" s="140"/>
      <c r="I109" s="7" t="e">
        <f>IF(I108&lt;#REF!,I108+1,"")</f>
        <v>#REF!</v>
      </c>
      <c r="J109" s="142" t="e">
        <f t="shared" si="3"/>
        <v>#REF!</v>
      </c>
      <c r="K109" s="7">
        <v>20</v>
      </c>
      <c r="O109" s="8"/>
      <c r="P109" s="141"/>
      <c r="Q109" s="141"/>
    </row>
    <row r="110" spans="1:17" s="7" customFormat="1" ht="13" hidden="1" x14ac:dyDescent="0.3">
      <c r="A110" s="105" t="s">
        <v>276</v>
      </c>
      <c r="B110" s="105"/>
      <c r="C110" s="105"/>
      <c r="D110" s="140"/>
      <c r="I110" s="7" t="e">
        <f>IF(I109&lt;#REF!,I109+1,"")</f>
        <v>#REF!</v>
      </c>
      <c r="J110" s="142" t="e">
        <f t="shared" si="3"/>
        <v>#REF!</v>
      </c>
      <c r="K110" s="7">
        <v>21</v>
      </c>
      <c r="O110" s="8"/>
      <c r="P110" s="141"/>
      <c r="Q110" s="141"/>
    </row>
    <row r="111" spans="1:17" s="7" customFormat="1" ht="13" hidden="1" x14ac:dyDescent="0.3">
      <c r="A111" s="105" t="s">
        <v>276</v>
      </c>
      <c r="B111" s="105"/>
      <c r="C111" s="105"/>
      <c r="D111" s="140"/>
      <c r="I111" s="7" t="e">
        <f>IF(I110&lt;#REF!,I110+1,"")</f>
        <v>#REF!</v>
      </c>
      <c r="J111" s="142" t="e">
        <f t="shared" si="3"/>
        <v>#REF!</v>
      </c>
      <c r="K111" s="7">
        <v>22</v>
      </c>
      <c r="O111" s="8"/>
      <c r="P111" s="141"/>
      <c r="Q111" s="141"/>
    </row>
    <row r="112" spans="1:17" s="7" customFormat="1" ht="13" hidden="1" x14ac:dyDescent="0.3">
      <c r="A112" s="105" t="s">
        <v>276</v>
      </c>
      <c r="B112" s="105"/>
      <c r="C112" s="105"/>
      <c r="D112" s="140"/>
      <c r="I112" s="7" t="e">
        <f>IF(I111&lt;#REF!,I111+1,"")</f>
        <v>#REF!</v>
      </c>
      <c r="J112" s="142" t="e">
        <f t="shared" si="3"/>
        <v>#REF!</v>
      </c>
      <c r="K112" s="7">
        <v>23</v>
      </c>
      <c r="O112" s="8"/>
      <c r="P112" s="141"/>
      <c r="Q112" s="141"/>
    </row>
    <row r="113" spans="1:17" s="7" customFormat="1" ht="13" hidden="1" x14ac:dyDescent="0.3">
      <c r="A113" s="105" t="s">
        <v>276</v>
      </c>
      <c r="B113" s="105"/>
      <c r="C113" s="105"/>
      <c r="D113" s="140"/>
      <c r="I113" s="7" t="e">
        <f>IF(I112&lt;#REF!,I112+1,"")</f>
        <v>#REF!</v>
      </c>
      <c r="J113" s="142" t="e">
        <f t="shared" si="3"/>
        <v>#REF!</v>
      </c>
      <c r="K113" s="7">
        <v>24</v>
      </c>
      <c r="O113" s="8"/>
      <c r="P113" s="141"/>
      <c r="Q113" s="141"/>
    </row>
    <row r="114" spans="1:17" s="7" customFormat="1" ht="13" hidden="1" x14ac:dyDescent="0.3">
      <c r="A114" s="105" t="s">
        <v>276</v>
      </c>
      <c r="B114" s="105"/>
      <c r="C114" s="105"/>
      <c r="D114" s="140"/>
      <c r="I114" s="7" t="e">
        <f>IF(I113&lt;#REF!,I113+1,"")</f>
        <v>#REF!</v>
      </c>
      <c r="J114" s="142" t="e">
        <f t="shared" si="3"/>
        <v>#REF!</v>
      </c>
      <c r="K114" s="7">
        <v>25</v>
      </c>
      <c r="O114" s="8"/>
      <c r="P114" s="141"/>
      <c r="Q114" s="141"/>
    </row>
    <row r="115" spans="1:17" s="7" customFormat="1" ht="13" hidden="1" x14ac:dyDescent="0.3">
      <c r="A115" s="105" t="s">
        <v>276</v>
      </c>
      <c r="B115" s="105"/>
      <c r="C115" s="105"/>
      <c r="D115" s="140"/>
      <c r="O115" s="8"/>
      <c r="P115" s="141"/>
      <c r="Q115" s="141"/>
    </row>
    <row r="116" spans="1:17" s="7" customFormat="1" ht="13" hidden="1" x14ac:dyDescent="0.3">
      <c r="A116" s="105" t="s">
        <v>276</v>
      </c>
      <c r="B116" s="105"/>
      <c r="C116" s="105"/>
      <c r="D116" s="140"/>
      <c r="O116" s="8"/>
      <c r="P116" s="141"/>
      <c r="Q116" s="141"/>
    </row>
    <row r="117" spans="1:17" s="7" customFormat="1" ht="13" hidden="1" x14ac:dyDescent="0.3">
      <c r="A117" s="105" t="s">
        <v>276</v>
      </c>
      <c r="B117" s="105"/>
      <c r="C117" s="105"/>
      <c r="D117" s="140"/>
      <c r="O117" s="8"/>
      <c r="P117" s="141"/>
      <c r="Q117" s="141"/>
    </row>
    <row r="118" spans="1:17" s="7" customFormat="1" ht="13" hidden="1" x14ac:dyDescent="0.3">
      <c r="A118" s="105" t="s">
        <v>276</v>
      </c>
      <c r="B118" s="105"/>
      <c r="C118" s="105"/>
      <c r="D118" s="140"/>
      <c r="O118" s="8"/>
      <c r="P118" s="141"/>
      <c r="Q118" s="141"/>
    </row>
    <row r="119" spans="1:17" s="7" customFormat="1" ht="13" hidden="1" x14ac:dyDescent="0.3">
      <c r="A119" s="105" t="s">
        <v>276</v>
      </c>
      <c r="B119" s="105"/>
      <c r="C119" s="105"/>
      <c r="D119" s="140"/>
      <c r="O119" s="8"/>
      <c r="P119" s="141"/>
      <c r="Q119" s="141"/>
    </row>
    <row r="120" spans="1:17" s="7" customFormat="1" ht="13" hidden="1" x14ac:dyDescent="0.3">
      <c r="A120" s="105" t="s">
        <v>276</v>
      </c>
      <c r="B120" s="105"/>
      <c r="C120" s="105"/>
      <c r="D120" s="140"/>
      <c r="O120" s="8"/>
      <c r="P120" s="141"/>
      <c r="Q120" s="141"/>
    </row>
    <row r="121" spans="1:17" s="7" customFormat="1" ht="13" hidden="1" x14ac:dyDescent="0.3">
      <c r="A121" s="105" t="s">
        <v>276</v>
      </c>
      <c r="B121" s="105"/>
      <c r="C121" s="105"/>
      <c r="D121" s="140"/>
      <c r="O121" s="8"/>
      <c r="P121" s="141"/>
      <c r="Q121" s="141"/>
    </row>
    <row r="122" spans="1:17" s="7" customFormat="1" ht="13" hidden="1" x14ac:dyDescent="0.3">
      <c r="A122" s="105" t="s">
        <v>276</v>
      </c>
      <c r="B122" s="105"/>
      <c r="C122" s="105"/>
      <c r="D122" s="140"/>
      <c r="O122" s="8"/>
      <c r="P122" s="141"/>
      <c r="Q122" s="141"/>
    </row>
    <row r="123" spans="1:17" s="7" customFormat="1" ht="13" hidden="1" x14ac:dyDescent="0.3">
      <c r="A123" s="105" t="s">
        <v>276</v>
      </c>
      <c r="B123" s="105"/>
      <c r="C123" s="105"/>
      <c r="D123" s="140"/>
      <c r="O123" s="8"/>
      <c r="P123" s="141"/>
      <c r="Q123" s="141"/>
    </row>
    <row r="124" spans="1:17" s="7" customFormat="1" ht="13" hidden="1" x14ac:dyDescent="0.3">
      <c r="A124" s="105" t="s">
        <v>276</v>
      </c>
      <c r="B124" s="105"/>
      <c r="C124" s="105"/>
      <c r="D124" s="140"/>
      <c r="O124" s="8"/>
      <c r="P124" s="141"/>
      <c r="Q124" s="141"/>
    </row>
    <row r="125" spans="1:17" x14ac:dyDescent="0.25">
      <c r="A125" s="18"/>
      <c r="B125" s="18"/>
      <c r="C125" s="18"/>
      <c r="E125" s="18"/>
      <c r="F125" s="18"/>
      <c r="G125" s="18"/>
      <c r="H125" s="18"/>
      <c r="I125" s="18"/>
      <c r="J125" s="18"/>
      <c r="K125" s="18"/>
      <c r="L125" s="18"/>
      <c r="M125" s="18"/>
      <c r="N125" s="18"/>
      <c r="O125" s="18"/>
      <c r="P125" s="3"/>
      <c r="Q125" s="3"/>
    </row>
    <row r="126" spans="1:17" ht="13" x14ac:dyDescent="0.3">
      <c r="A126" s="18"/>
      <c r="B126" s="18"/>
      <c r="C126" s="18"/>
      <c r="D126" s="8" t="s">
        <v>314</v>
      </c>
      <c r="P126" s="3"/>
      <c r="Q126" s="3">
        <f>LEN(P126)</f>
        <v>0</v>
      </c>
    </row>
    <row r="127" spans="1:17" ht="5.15" customHeight="1" x14ac:dyDescent="0.25">
      <c r="A127" s="18"/>
      <c r="B127" s="18"/>
      <c r="C127" s="18"/>
      <c r="P127" s="3"/>
      <c r="Q127" s="3">
        <f>LEN(P127)</f>
        <v>0</v>
      </c>
    </row>
    <row r="128" spans="1:17" s="7" customFormat="1" ht="13" x14ac:dyDescent="0.3">
      <c r="A128" s="105"/>
      <c r="D128" s="68">
        <v>10</v>
      </c>
      <c r="E128" s="7" t="s">
        <v>315</v>
      </c>
      <c r="P128" s="7" t="b">
        <v>1</v>
      </c>
      <c r="Q128" s="7">
        <f>LEN(P128)</f>
        <v>4</v>
      </c>
    </row>
    <row r="129" spans="1:17" s="7" customFormat="1" ht="13" hidden="1" x14ac:dyDescent="0.3">
      <c r="A129" s="105" t="s">
        <v>276</v>
      </c>
      <c r="B129" s="105"/>
      <c r="C129" s="105"/>
      <c r="D129" s="140"/>
      <c r="O129" s="8"/>
      <c r="P129" s="141"/>
      <c r="Q129" s="141"/>
    </row>
    <row r="130" spans="1:17" s="7" customFormat="1" ht="13" hidden="1" x14ac:dyDescent="0.3">
      <c r="A130" s="105" t="s">
        <v>276</v>
      </c>
      <c r="B130" s="105"/>
      <c r="C130" s="105"/>
      <c r="D130" s="140"/>
      <c r="O130" s="8"/>
      <c r="P130" s="141"/>
      <c r="Q130" s="141"/>
    </row>
    <row r="131" spans="1:17" s="7" customFormat="1" ht="13" hidden="1" x14ac:dyDescent="0.3">
      <c r="A131" s="105" t="s">
        <v>276</v>
      </c>
      <c r="B131" s="105"/>
      <c r="C131" s="105"/>
      <c r="D131" s="140"/>
      <c r="O131" s="8"/>
      <c r="P131" s="141"/>
      <c r="Q131" s="141"/>
    </row>
    <row r="132" spans="1:17" s="7" customFormat="1" ht="13" hidden="1" x14ac:dyDescent="0.3">
      <c r="A132" s="105" t="s">
        <v>276</v>
      </c>
      <c r="B132" s="105"/>
      <c r="C132" s="105"/>
      <c r="D132" s="140"/>
      <c r="O132" s="8"/>
      <c r="P132" s="141"/>
      <c r="Q132" s="141"/>
    </row>
    <row r="133" spans="1:17" s="7" customFormat="1" ht="13" hidden="1" x14ac:dyDescent="0.3">
      <c r="A133" s="105" t="s">
        <v>276</v>
      </c>
      <c r="B133" s="105"/>
      <c r="C133" s="105"/>
      <c r="D133" s="140"/>
      <c r="O133" s="8"/>
      <c r="P133" s="141"/>
      <c r="Q133" s="141"/>
    </row>
    <row r="134" spans="1:17" s="7" customFormat="1" ht="13" hidden="1" x14ac:dyDescent="0.3">
      <c r="A134" s="105" t="s">
        <v>276</v>
      </c>
      <c r="B134" s="105"/>
      <c r="C134" s="105"/>
      <c r="D134" s="140"/>
      <c r="O134" s="8"/>
      <c r="P134" s="141"/>
      <c r="Q134" s="141"/>
    </row>
    <row r="135" spans="1:17" s="7" customFormat="1" ht="13" hidden="1" x14ac:dyDescent="0.3">
      <c r="A135" s="105" t="s">
        <v>276</v>
      </c>
      <c r="B135" s="105"/>
      <c r="C135" s="105"/>
      <c r="D135" s="140"/>
      <c r="O135" s="8"/>
      <c r="P135" s="141"/>
      <c r="Q135" s="141"/>
    </row>
    <row r="136" spans="1:17" s="7" customFormat="1" ht="13" hidden="1" x14ac:dyDescent="0.3">
      <c r="A136" s="105" t="s">
        <v>276</v>
      </c>
      <c r="B136" s="105"/>
      <c r="C136" s="105"/>
      <c r="D136" s="140"/>
      <c r="O136" s="8"/>
      <c r="P136" s="141"/>
      <c r="Q136" s="141"/>
    </row>
    <row r="137" spans="1:17" s="7" customFormat="1" ht="13" hidden="1" x14ac:dyDescent="0.3">
      <c r="A137" s="105" t="s">
        <v>276</v>
      </c>
      <c r="B137" s="105"/>
      <c r="C137" s="105"/>
      <c r="D137" s="140"/>
      <c r="O137" s="8"/>
      <c r="P137" s="141"/>
      <c r="Q137" s="141"/>
    </row>
    <row r="138" spans="1:17" s="7" customFormat="1" ht="13" hidden="1" x14ac:dyDescent="0.3">
      <c r="A138" s="105" t="s">
        <v>276</v>
      </c>
      <c r="B138" s="105"/>
      <c r="C138" s="105"/>
      <c r="D138" s="140"/>
      <c r="O138" s="8"/>
      <c r="P138" s="141"/>
      <c r="Q138" s="141"/>
    </row>
    <row r="139" spans="1:17" ht="5.15" customHeight="1" x14ac:dyDescent="0.25">
      <c r="A139" s="18"/>
      <c r="B139" s="18"/>
      <c r="C139" s="18"/>
      <c r="P139" s="3"/>
      <c r="Q139" s="3">
        <f>LEN(P139)</f>
        <v>0</v>
      </c>
    </row>
    <row r="140" spans="1:17" ht="13" x14ac:dyDescent="0.3">
      <c r="A140" s="18"/>
      <c r="B140" s="18"/>
      <c r="C140" s="18"/>
      <c r="D140" s="108">
        <v>632400</v>
      </c>
      <c r="E140" s="1" t="s">
        <v>316</v>
      </c>
      <c r="O140" s="10"/>
      <c r="P140" s="3" t="b">
        <v>1</v>
      </c>
      <c r="Q140" s="3">
        <f>LEN(P140)</f>
        <v>4</v>
      </c>
    </row>
    <row r="141" spans="1:17" s="121" customFormat="1" ht="13" hidden="1" x14ac:dyDescent="0.3">
      <c r="A141" s="118"/>
      <c r="B141" s="118"/>
      <c r="C141" s="118"/>
      <c r="O141" s="143"/>
      <c r="P141" s="123"/>
      <c r="Q141" s="123"/>
    </row>
    <row r="142" spans="1:17" s="7" customFormat="1" ht="13" hidden="1" x14ac:dyDescent="0.3">
      <c r="A142" s="105" t="s">
        <v>276</v>
      </c>
      <c r="B142" s="105"/>
      <c r="C142" s="105"/>
      <c r="D142" s="140"/>
      <c r="O142" s="8"/>
      <c r="P142" s="141"/>
      <c r="Q142" s="141"/>
    </row>
    <row r="143" spans="1:17" s="7" customFormat="1" ht="13" hidden="1" x14ac:dyDescent="0.3">
      <c r="A143" s="105" t="s">
        <v>276</v>
      </c>
      <c r="B143" s="105"/>
      <c r="C143" s="105"/>
      <c r="D143" s="140" t="s">
        <v>317</v>
      </c>
      <c r="O143" s="8"/>
      <c r="P143" s="141"/>
      <c r="Q143" s="141"/>
    </row>
    <row r="144" spans="1:17" s="7" customFormat="1" ht="13" hidden="1" x14ac:dyDescent="0.3">
      <c r="A144" s="105" t="s">
        <v>276</v>
      </c>
      <c r="B144" s="105"/>
      <c r="C144" s="105"/>
      <c r="D144" s="140"/>
      <c r="O144" s="8"/>
      <c r="P144" s="141"/>
      <c r="Q144" s="141"/>
    </row>
    <row r="145" spans="1:17" s="7" customFormat="1" ht="13" hidden="1" x14ac:dyDescent="0.3">
      <c r="A145" s="105" t="s">
        <v>276</v>
      </c>
      <c r="B145" s="105"/>
      <c r="C145" s="105"/>
      <c r="D145" s="140"/>
      <c r="O145" s="8"/>
      <c r="P145" s="141"/>
      <c r="Q145" s="141"/>
    </row>
    <row r="146" spans="1:17" s="7" customFormat="1" ht="13" hidden="1" x14ac:dyDescent="0.3">
      <c r="A146" s="105" t="s">
        <v>276</v>
      </c>
      <c r="B146" s="105"/>
      <c r="C146" s="105"/>
      <c r="D146" s="140"/>
      <c r="O146" s="8"/>
      <c r="P146" s="141"/>
      <c r="Q146" s="141"/>
    </row>
    <row r="147" spans="1:17" s="7" customFormat="1" ht="13" hidden="1" x14ac:dyDescent="0.3">
      <c r="A147" s="105" t="s">
        <v>276</v>
      </c>
      <c r="B147" s="105"/>
      <c r="C147" s="105"/>
      <c r="D147" s="140"/>
      <c r="O147" s="8"/>
      <c r="P147" s="141"/>
      <c r="Q147" s="141"/>
    </row>
    <row r="148" spans="1:17" s="7" customFormat="1" ht="13" hidden="1" x14ac:dyDescent="0.3">
      <c r="A148" s="105" t="s">
        <v>276</v>
      </c>
      <c r="B148" s="105"/>
      <c r="C148" s="105"/>
      <c r="D148" s="140"/>
      <c r="O148" s="8"/>
      <c r="P148" s="141"/>
      <c r="Q148" s="141"/>
    </row>
    <row r="149" spans="1:17" s="7" customFormat="1" ht="13" hidden="1" x14ac:dyDescent="0.3">
      <c r="A149" s="105" t="s">
        <v>276</v>
      </c>
      <c r="B149" s="105"/>
      <c r="C149" s="105"/>
      <c r="D149" s="140"/>
      <c r="O149" s="8"/>
      <c r="P149" s="141"/>
      <c r="Q149" s="141"/>
    </row>
    <row r="150" spans="1:17" s="7" customFormat="1" ht="13" hidden="1" x14ac:dyDescent="0.3">
      <c r="A150" s="105" t="s">
        <v>276</v>
      </c>
      <c r="B150" s="105"/>
      <c r="C150" s="105"/>
      <c r="D150" s="140"/>
      <c r="O150" s="8"/>
      <c r="P150" s="141"/>
      <c r="Q150" s="141"/>
    </row>
    <row r="151" spans="1:17" ht="5.15" customHeight="1" x14ac:dyDescent="0.25">
      <c r="A151" s="18"/>
      <c r="B151" s="18"/>
      <c r="C151" s="18"/>
      <c r="P151" s="3"/>
      <c r="Q151" s="3">
        <f>LEN(P151)</f>
        <v>0</v>
      </c>
    </row>
    <row r="152" spans="1:17" ht="13" x14ac:dyDescent="0.3">
      <c r="A152" s="18"/>
      <c r="B152" s="18"/>
      <c r="C152" s="18"/>
      <c r="D152" s="108">
        <v>400500</v>
      </c>
      <c r="E152" s="1" t="s">
        <v>318</v>
      </c>
      <c r="O152" s="10"/>
      <c r="P152" s="3" t="b">
        <v>1</v>
      </c>
      <c r="Q152" s="3">
        <f>LEN(P152)</f>
        <v>4</v>
      </c>
    </row>
    <row r="153" spans="1:17" ht="5.15" customHeight="1" x14ac:dyDescent="0.3">
      <c r="A153" s="18"/>
      <c r="B153" s="18"/>
      <c r="C153" s="18"/>
      <c r="O153" s="10"/>
      <c r="P153" s="3"/>
      <c r="Q153" s="3"/>
    </row>
    <row r="154" spans="1:17" s="7" customFormat="1" ht="13" hidden="1" x14ac:dyDescent="0.3">
      <c r="A154" s="105" t="s">
        <v>276</v>
      </c>
      <c r="B154" s="105"/>
      <c r="C154" s="105"/>
      <c r="D154" s="140"/>
      <c r="O154" s="8"/>
      <c r="P154" s="141"/>
      <c r="Q154" s="141"/>
    </row>
    <row r="155" spans="1:17" s="7" customFormat="1" ht="13" hidden="1" x14ac:dyDescent="0.3">
      <c r="A155" s="105" t="s">
        <v>276</v>
      </c>
      <c r="B155" s="105"/>
      <c r="C155" s="105"/>
      <c r="D155" s="140" t="s">
        <v>317</v>
      </c>
      <c r="O155" s="8"/>
      <c r="P155" s="141"/>
      <c r="Q155" s="141"/>
    </row>
    <row r="156" spans="1:17" s="7" customFormat="1" ht="13" hidden="1" x14ac:dyDescent="0.3">
      <c r="A156" s="105" t="s">
        <v>276</v>
      </c>
      <c r="B156" s="105"/>
      <c r="C156" s="105"/>
      <c r="O156" s="8"/>
      <c r="P156" s="141"/>
      <c r="Q156" s="141"/>
    </row>
    <row r="157" spans="1:17" s="7" customFormat="1" ht="13" hidden="1" x14ac:dyDescent="0.3">
      <c r="A157" s="105" t="s">
        <v>276</v>
      </c>
      <c r="B157" s="105"/>
      <c r="C157" s="105"/>
      <c r="D157" s="140"/>
      <c r="O157" s="8"/>
      <c r="P157" s="141"/>
      <c r="Q157" s="141"/>
    </row>
    <row r="158" spans="1:17" s="7" customFormat="1" ht="13" hidden="1" x14ac:dyDescent="0.3">
      <c r="A158" s="105" t="s">
        <v>276</v>
      </c>
      <c r="B158" s="105"/>
      <c r="C158" s="105"/>
      <c r="D158" s="140"/>
      <c r="O158" s="8"/>
      <c r="P158" s="141"/>
      <c r="Q158" s="141"/>
    </row>
    <row r="159" spans="1:17" s="18" customFormat="1" ht="13" x14ac:dyDescent="0.3">
      <c r="D159" s="116">
        <v>0.65</v>
      </c>
      <c r="E159" s="18" t="s">
        <v>319</v>
      </c>
    </row>
    <row r="160" spans="1:17" s="18" customFormat="1" ht="5.15" customHeight="1" x14ac:dyDescent="0.25"/>
    <row r="161" spans="1:17" s="18" customFormat="1" ht="13" x14ac:dyDescent="0.3">
      <c r="D161" s="116">
        <f>0.35*0.7</f>
        <v>0.24499999999999997</v>
      </c>
      <c r="E161" s="18" t="s">
        <v>320</v>
      </c>
    </row>
    <row r="162" spans="1:17" s="18" customFormat="1" ht="5.15" customHeight="1" x14ac:dyDescent="0.25"/>
    <row r="163" spans="1:17" s="18" customFormat="1" ht="13" x14ac:dyDescent="0.3">
      <c r="D163" s="116">
        <f>0.35*0.3</f>
        <v>0.105</v>
      </c>
      <c r="E163" s="1" t="s">
        <v>321</v>
      </c>
      <c r="H163" s="144"/>
    </row>
    <row r="164" spans="1:17" ht="5.15" customHeight="1" x14ac:dyDescent="0.25">
      <c r="A164" s="18"/>
      <c r="B164" s="18"/>
      <c r="C164" s="18"/>
      <c r="P164" s="3"/>
      <c r="Q164" s="3"/>
    </row>
    <row r="165" spans="1:17" ht="13" x14ac:dyDescent="0.3">
      <c r="A165" s="18"/>
      <c r="B165" s="18"/>
      <c r="C165" s="18"/>
      <c r="D165" s="68">
        <v>3</v>
      </c>
      <c r="E165" s="1" t="s">
        <v>322</v>
      </c>
      <c r="P165" s="3"/>
      <c r="Q165" s="3"/>
    </row>
    <row r="166" spans="1:17" x14ac:dyDescent="0.25">
      <c r="A166" s="18"/>
      <c r="B166" s="18"/>
      <c r="C166" s="18"/>
      <c r="P166" s="3"/>
      <c r="Q166" s="3"/>
    </row>
    <row r="167" spans="1:17" x14ac:dyDescent="0.25">
      <c r="A167" s="18"/>
      <c r="B167" s="18"/>
      <c r="C167" s="18"/>
      <c r="P167" s="3"/>
      <c r="Q167" s="3">
        <f t="shared" ref="Q167:Q206" si="4">LEN(P167)</f>
        <v>0</v>
      </c>
    </row>
    <row r="168" spans="1:17" ht="13.5" thickBot="1" x14ac:dyDescent="0.35">
      <c r="A168" s="18"/>
      <c r="B168" s="18"/>
      <c r="C168" s="18"/>
      <c r="D168" s="8" t="s">
        <v>323</v>
      </c>
      <c r="P168" s="3"/>
      <c r="Q168" s="3">
        <f t="shared" si="4"/>
        <v>0</v>
      </c>
    </row>
    <row r="169" spans="1:17" ht="13.5" thickBot="1" x14ac:dyDescent="0.35">
      <c r="A169" s="18"/>
      <c r="B169" s="18"/>
      <c r="C169" s="18"/>
      <c r="D169" s="145">
        <v>1</v>
      </c>
      <c r="E169" s="1" t="s">
        <v>324</v>
      </c>
      <c r="P169" s="3" t="b">
        <v>1</v>
      </c>
      <c r="Q169" s="3">
        <f t="shared" si="4"/>
        <v>4</v>
      </c>
    </row>
    <row r="170" spans="1:17" ht="5.15" customHeight="1" thickBot="1" x14ac:dyDescent="0.3">
      <c r="A170" s="18"/>
      <c r="B170" s="18"/>
      <c r="C170" s="18"/>
      <c r="P170" s="3"/>
      <c r="Q170" s="3">
        <f t="shared" si="4"/>
        <v>0</v>
      </c>
    </row>
    <row r="171" spans="1:17" ht="13.5" thickBot="1" x14ac:dyDescent="0.35">
      <c r="A171" s="18"/>
      <c r="B171" s="18"/>
      <c r="C171" s="18"/>
      <c r="D171" s="145">
        <v>3</v>
      </c>
      <c r="E171" s="1" t="s">
        <v>325</v>
      </c>
      <c r="P171" s="3" t="b">
        <v>1</v>
      </c>
      <c r="Q171" s="3">
        <f t="shared" si="4"/>
        <v>4</v>
      </c>
    </row>
    <row r="172" spans="1:17" ht="5.15" customHeight="1" thickBot="1" x14ac:dyDescent="0.3">
      <c r="A172" s="18"/>
      <c r="B172" s="18"/>
      <c r="C172" s="18"/>
      <c r="P172" s="3"/>
      <c r="Q172" s="3">
        <f t="shared" si="4"/>
        <v>0</v>
      </c>
    </row>
    <row r="173" spans="1:17" ht="13.5" thickBot="1" x14ac:dyDescent="0.35">
      <c r="A173" s="10"/>
      <c r="C173" s="18"/>
      <c r="D173" s="115">
        <v>0.4</v>
      </c>
      <c r="E173" s="1" t="s">
        <v>326</v>
      </c>
      <c r="P173" s="3" t="b">
        <v>1</v>
      </c>
      <c r="Q173" s="3">
        <f t="shared" si="4"/>
        <v>4</v>
      </c>
    </row>
    <row r="174" spans="1:17" ht="5.15" customHeight="1" x14ac:dyDescent="0.25">
      <c r="A174" s="18"/>
      <c r="B174" s="18"/>
      <c r="C174" s="18"/>
      <c r="P174" s="3"/>
      <c r="Q174" s="3">
        <f t="shared" si="4"/>
        <v>0</v>
      </c>
    </row>
    <row r="175" spans="1:17" ht="13" x14ac:dyDescent="0.3">
      <c r="A175" s="18"/>
      <c r="B175" s="18"/>
      <c r="C175" s="18"/>
      <c r="D175" s="146">
        <v>0.5</v>
      </c>
      <c r="E175" s="1" t="s">
        <v>327</v>
      </c>
      <c r="P175" s="3" t="b">
        <v>1</v>
      </c>
      <c r="Q175" s="3">
        <f t="shared" si="4"/>
        <v>4</v>
      </c>
    </row>
    <row r="176" spans="1:17" x14ac:dyDescent="0.25">
      <c r="A176" s="18"/>
      <c r="B176" s="18"/>
      <c r="C176" s="18"/>
      <c r="D176" s="18"/>
      <c r="P176" s="3"/>
      <c r="Q176" s="3"/>
    </row>
    <row r="177" spans="1:17" ht="13" x14ac:dyDescent="0.3">
      <c r="A177" s="18"/>
      <c r="B177" s="18"/>
      <c r="C177" s="18"/>
      <c r="D177" s="8" t="s">
        <v>328</v>
      </c>
      <c r="P177" s="3"/>
      <c r="Q177" s="3"/>
    </row>
    <row r="178" spans="1:17" ht="13" x14ac:dyDescent="0.3">
      <c r="A178" s="18"/>
      <c r="B178" s="18"/>
      <c r="C178" s="18"/>
      <c r="D178" s="10"/>
      <c r="P178" s="3"/>
      <c r="Q178" s="3"/>
    </row>
    <row r="179" spans="1:17" ht="13" x14ac:dyDescent="0.3">
      <c r="A179" s="18"/>
      <c r="B179" s="18"/>
      <c r="C179" s="18"/>
      <c r="D179" s="10"/>
      <c r="P179" s="3"/>
      <c r="Q179" s="3"/>
    </row>
    <row r="180" spans="1:17" ht="13" x14ac:dyDescent="0.3">
      <c r="A180" s="18"/>
      <c r="B180" s="18"/>
      <c r="C180" s="18"/>
      <c r="D180" s="10"/>
      <c r="P180" s="3"/>
      <c r="Q180" s="3"/>
    </row>
    <row r="181" spans="1:17" x14ac:dyDescent="0.25">
      <c r="A181" s="18"/>
      <c r="B181" s="18"/>
      <c r="C181" s="18"/>
      <c r="D181" s="18"/>
      <c r="P181" s="3"/>
      <c r="Q181" s="3"/>
    </row>
    <row r="182" spans="1:17" x14ac:dyDescent="0.25">
      <c r="A182" s="18"/>
      <c r="B182" s="18"/>
      <c r="C182" s="18"/>
      <c r="P182" s="3"/>
      <c r="Q182" s="3">
        <f t="shared" si="4"/>
        <v>0</v>
      </c>
    </row>
    <row r="183" spans="1:17" ht="13" x14ac:dyDescent="0.3">
      <c r="A183" s="18"/>
      <c r="B183" s="18"/>
      <c r="C183" s="18"/>
      <c r="D183" s="8" t="s">
        <v>329</v>
      </c>
      <c r="I183" s="125" t="s">
        <v>296</v>
      </c>
      <c r="P183" s="3"/>
      <c r="Q183" s="3">
        <f t="shared" si="4"/>
        <v>0</v>
      </c>
    </row>
    <row r="184" spans="1:17" ht="13" x14ac:dyDescent="0.3">
      <c r="A184" s="18"/>
      <c r="B184" s="18"/>
      <c r="C184" s="18"/>
      <c r="D184" s="147">
        <v>3</v>
      </c>
      <c r="E184" s="1" t="s">
        <v>330</v>
      </c>
      <c r="P184" s="3" t="b">
        <v>1</v>
      </c>
      <c r="Q184" s="3">
        <f t="shared" si="4"/>
        <v>4</v>
      </c>
    </row>
    <row r="185" spans="1:17" ht="5.15" customHeight="1" x14ac:dyDescent="0.25">
      <c r="A185" s="18"/>
      <c r="B185" s="18"/>
      <c r="C185" s="18"/>
      <c r="P185" s="3"/>
      <c r="Q185" s="3">
        <f t="shared" si="4"/>
        <v>0</v>
      </c>
    </row>
    <row r="186" spans="1:17" ht="13" x14ac:dyDescent="0.3">
      <c r="A186" s="148"/>
      <c r="B186" s="18"/>
      <c r="C186" s="18"/>
      <c r="D186" s="147">
        <f>Regionalmultiplikator</f>
        <v>1.4</v>
      </c>
      <c r="E186" s="1" t="s">
        <v>331</v>
      </c>
      <c r="P186" s="3" t="b">
        <v>1</v>
      </c>
      <c r="Q186" s="3">
        <f t="shared" si="4"/>
        <v>4</v>
      </c>
    </row>
    <row r="187" spans="1:17" ht="5.15" customHeight="1" x14ac:dyDescent="0.25">
      <c r="A187" s="18"/>
      <c r="B187" s="18"/>
      <c r="C187" s="18"/>
      <c r="P187" s="3"/>
      <c r="Q187" s="3">
        <f t="shared" si="4"/>
        <v>0</v>
      </c>
    </row>
    <row r="188" spans="1:17" ht="13" x14ac:dyDescent="0.3">
      <c r="A188" s="18"/>
      <c r="B188" s="18"/>
      <c r="C188" s="18"/>
      <c r="D188" s="147">
        <f>EinkommensMP</f>
        <v>1.1000000000000001</v>
      </c>
      <c r="E188" s="7" t="s">
        <v>332</v>
      </c>
      <c r="P188" s="3" t="b">
        <v>1</v>
      </c>
      <c r="Q188" s="3">
        <f t="shared" si="4"/>
        <v>4</v>
      </c>
    </row>
    <row r="189" spans="1:17" ht="5.15" customHeight="1" x14ac:dyDescent="0.25">
      <c r="A189" s="18"/>
      <c r="B189" s="18"/>
      <c r="C189" s="18"/>
      <c r="P189" s="3"/>
      <c r="Q189" s="3">
        <f t="shared" si="4"/>
        <v>0</v>
      </c>
    </row>
    <row r="190" spans="1:17" ht="13" x14ac:dyDescent="0.3">
      <c r="A190" s="18"/>
      <c r="B190" s="18"/>
      <c r="C190" s="18"/>
      <c r="D190" s="110">
        <f>Steuereinnahmen</f>
        <v>1178</v>
      </c>
      <c r="E190" s="7" t="s">
        <v>333</v>
      </c>
      <c r="J190" s="8"/>
      <c r="K190" s="8"/>
      <c r="L190" s="8"/>
      <c r="M190" s="8"/>
      <c r="N190" s="8"/>
      <c r="O190" s="8"/>
      <c r="P190" s="3" t="b">
        <v>1</v>
      </c>
      <c r="Q190" s="3">
        <f t="shared" si="4"/>
        <v>4</v>
      </c>
    </row>
    <row r="191" spans="1:17" ht="5.15" customHeight="1" x14ac:dyDescent="0.25">
      <c r="A191" s="18"/>
      <c r="B191" s="18"/>
      <c r="C191" s="18"/>
      <c r="D191" s="69"/>
      <c r="P191" s="3"/>
      <c r="Q191" s="3">
        <f t="shared" si="4"/>
        <v>0</v>
      </c>
    </row>
    <row r="192" spans="1:17" ht="13" x14ac:dyDescent="0.3">
      <c r="A192" s="18"/>
      <c r="B192" s="18"/>
      <c r="C192" s="18"/>
      <c r="D192" s="110">
        <f>Steuereinn_nachLFA</f>
        <v>1178</v>
      </c>
      <c r="E192" s="7" t="s">
        <v>334</v>
      </c>
      <c r="J192" s="8"/>
      <c r="K192" s="8"/>
      <c r="L192" s="8"/>
      <c r="M192" s="8"/>
      <c r="N192" s="8"/>
      <c r="O192" s="8"/>
      <c r="P192" s="3" t="b">
        <v>1</v>
      </c>
      <c r="Q192" s="3">
        <f t="shared" si="4"/>
        <v>4</v>
      </c>
    </row>
    <row r="193" spans="1:17" ht="5.15" customHeight="1" x14ac:dyDescent="0.25">
      <c r="A193" s="18"/>
      <c r="B193" s="18"/>
      <c r="C193" s="18"/>
      <c r="P193" s="3"/>
      <c r="Q193" s="3">
        <f t="shared" si="4"/>
        <v>0</v>
      </c>
    </row>
    <row r="194" spans="1:17" ht="13" x14ac:dyDescent="0.3">
      <c r="A194" s="18"/>
      <c r="B194" s="18"/>
      <c r="C194" s="18"/>
      <c r="D194" s="149">
        <f>Pendlerquote</f>
        <v>41.624000000000002</v>
      </c>
      <c r="E194" s="1" t="s">
        <v>335</v>
      </c>
      <c r="F194" s="8"/>
      <c r="G194" s="8"/>
      <c r="H194" s="8"/>
      <c r="I194" s="8"/>
      <c r="J194" s="8"/>
      <c r="K194" s="8"/>
      <c r="L194" s="8"/>
      <c r="M194" s="8"/>
      <c r="P194" s="3" t="b">
        <v>1</v>
      </c>
      <c r="Q194" s="3">
        <f t="shared" si="4"/>
        <v>4</v>
      </c>
    </row>
    <row r="195" spans="1:17" ht="5.15" customHeight="1" x14ac:dyDescent="0.3">
      <c r="A195" s="18"/>
      <c r="B195" s="18"/>
      <c r="C195" s="18"/>
      <c r="D195" s="150"/>
      <c r="P195" s="3"/>
      <c r="Q195" s="3">
        <f t="shared" si="4"/>
        <v>0</v>
      </c>
    </row>
    <row r="196" spans="1:17" ht="13" x14ac:dyDescent="0.3">
      <c r="A196" s="18"/>
      <c r="B196" s="18"/>
      <c r="C196" s="18"/>
      <c r="D196" s="147">
        <f>Haushaltsgröße</f>
        <v>1.86</v>
      </c>
      <c r="E196" s="1" t="s">
        <v>336</v>
      </c>
      <c r="F196" s="8"/>
      <c r="P196" s="3" t="b">
        <v>1</v>
      </c>
      <c r="Q196" s="3">
        <f t="shared" si="4"/>
        <v>4</v>
      </c>
    </row>
    <row r="197" spans="1:17" ht="5.15" customHeight="1" x14ac:dyDescent="0.3">
      <c r="A197" s="18"/>
      <c r="B197" s="18"/>
      <c r="C197" s="18"/>
      <c r="D197" s="150"/>
      <c r="P197" s="3"/>
      <c r="Q197" s="3">
        <f t="shared" si="4"/>
        <v>0</v>
      </c>
    </row>
    <row r="198" spans="1:17" ht="13" x14ac:dyDescent="0.3">
      <c r="A198" s="18"/>
      <c r="B198" s="18"/>
      <c r="C198" s="18"/>
      <c r="D198" s="147">
        <v>0.5</v>
      </c>
      <c r="E198" s="1" t="s">
        <v>337</v>
      </c>
      <c r="I198" s="8"/>
      <c r="P198" s="3" t="b">
        <v>1</v>
      </c>
      <c r="Q198" s="3">
        <f t="shared" si="4"/>
        <v>4</v>
      </c>
    </row>
    <row r="199" spans="1:17" ht="5.15" customHeight="1" x14ac:dyDescent="0.3">
      <c r="A199" s="18"/>
      <c r="B199" s="18"/>
      <c r="C199" s="18"/>
      <c r="D199" s="150"/>
      <c r="P199" s="3"/>
      <c r="Q199" s="3">
        <f t="shared" si="4"/>
        <v>0</v>
      </c>
    </row>
    <row r="200" spans="1:17" ht="13" x14ac:dyDescent="0.3">
      <c r="A200" s="18"/>
      <c r="B200" s="18"/>
      <c r="C200" s="18"/>
      <c r="D200" s="147">
        <f>D186-1</f>
        <v>0.39999999999999991</v>
      </c>
      <c r="E200" s="1" t="s">
        <v>338</v>
      </c>
      <c r="J200" s="8"/>
      <c r="P200" s="3" t="b">
        <v>1</v>
      </c>
      <c r="Q200" s="3">
        <f t="shared" si="4"/>
        <v>4</v>
      </c>
    </row>
    <row r="201" spans="1:17" ht="5.15" customHeight="1" x14ac:dyDescent="0.3">
      <c r="A201" s="18"/>
      <c r="B201" s="18"/>
      <c r="C201" s="18"/>
      <c r="D201" s="151"/>
      <c r="P201" s="3"/>
      <c r="Q201" s="3">
        <f t="shared" si="4"/>
        <v>0</v>
      </c>
    </row>
    <row r="202" spans="1:17" ht="13" x14ac:dyDescent="0.3">
      <c r="A202" s="18"/>
      <c r="B202" s="18"/>
      <c r="C202" s="18"/>
      <c r="D202" s="108">
        <f>ProdErw</f>
        <v>73225</v>
      </c>
      <c r="E202" s="7" t="s">
        <v>339</v>
      </c>
      <c r="J202" s="8"/>
      <c r="P202" s="3" t="b">
        <v>1</v>
      </c>
      <c r="Q202" s="3">
        <f t="shared" si="4"/>
        <v>4</v>
      </c>
    </row>
    <row r="203" spans="1:17" ht="5.15" customHeight="1" x14ac:dyDescent="0.25">
      <c r="A203" s="18"/>
      <c r="B203" s="18"/>
      <c r="C203" s="18"/>
      <c r="P203" s="3"/>
      <c r="Q203" s="3">
        <f t="shared" si="4"/>
        <v>0</v>
      </c>
    </row>
    <row r="204" spans="1:17" ht="13" x14ac:dyDescent="0.3">
      <c r="A204" s="18"/>
      <c r="B204" s="18"/>
      <c r="C204" s="18"/>
      <c r="D204" s="108">
        <f>ProdErwBau</f>
        <v>74052</v>
      </c>
      <c r="E204" s="7" t="s">
        <v>340</v>
      </c>
      <c r="P204" s="3"/>
      <c r="Q204" s="3">
        <f t="shared" si="4"/>
        <v>0</v>
      </c>
    </row>
    <row r="205" spans="1:17" ht="5.15" customHeight="1" x14ac:dyDescent="0.25">
      <c r="A205" s="18"/>
      <c r="B205" s="18"/>
      <c r="C205" s="18"/>
      <c r="P205" s="3"/>
      <c r="Q205" s="3">
        <f t="shared" si="4"/>
        <v>0</v>
      </c>
    </row>
    <row r="206" spans="1:17" ht="13" x14ac:dyDescent="0.3">
      <c r="A206" s="18"/>
      <c r="B206" s="18"/>
      <c r="C206" s="152"/>
      <c r="D206" s="108">
        <f>EWvorLFA</f>
        <v>7014</v>
      </c>
      <c r="E206" s="7" t="s">
        <v>341</v>
      </c>
      <c r="P206" s="3"/>
      <c r="Q206" s="3">
        <f t="shared" si="4"/>
        <v>0</v>
      </c>
    </row>
    <row r="207" spans="1:17" ht="37.5" x14ac:dyDescent="0.25">
      <c r="A207" s="18"/>
      <c r="B207" s="18"/>
      <c r="C207" s="18"/>
      <c r="D207" s="153" t="s">
        <v>342</v>
      </c>
    </row>
    <row r="208" spans="1:17" ht="13" x14ac:dyDescent="0.3">
      <c r="A208" s="18"/>
      <c r="B208" s="18"/>
      <c r="C208" s="1">
        <f>Anfangsjahr</f>
        <v>2025</v>
      </c>
      <c r="D208" s="42">
        <f>Zins2</f>
        <v>3.35</v>
      </c>
      <c r="P208" s="3"/>
      <c r="Q208" s="3"/>
    </row>
    <row r="209" spans="1:17" ht="13" x14ac:dyDescent="0.3">
      <c r="A209" s="18"/>
      <c r="B209" s="18"/>
      <c r="C209" s="1">
        <f>C208+1</f>
        <v>2026</v>
      </c>
      <c r="D209" s="42">
        <f>D208</f>
        <v>3.35</v>
      </c>
      <c r="P209" s="3"/>
      <c r="Q209" s="3"/>
    </row>
    <row r="210" spans="1:17" ht="13" x14ac:dyDescent="0.3">
      <c r="A210" s="18"/>
      <c r="B210" s="18"/>
      <c r="C210" s="1">
        <f t="shared" ref="C210:C232" si="5">C209+1</f>
        <v>2027</v>
      </c>
      <c r="D210" s="42">
        <f>Zins5</f>
        <v>3.35</v>
      </c>
      <c r="P210" s="3"/>
      <c r="Q210" s="3"/>
    </row>
    <row r="211" spans="1:17" ht="13" x14ac:dyDescent="0.3">
      <c r="A211" s="18"/>
      <c r="B211" s="18"/>
      <c r="C211" s="1">
        <f t="shared" si="5"/>
        <v>2028</v>
      </c>
      <c r="D211" s="42">
        <f>D210</f>
        <v>3.35</v>
      </c>
      <c r="P211" s="3"/>
      <c r="Q211" s="3"/>
    </row>
    <row r="212" spans="1:17" ht="13" x14ac:dyDescent="0.3">
      <c r="A212" s="18"/>
      <c r="B212" s="18"/>
      <c r="C212" s="1">
        <f t="shared" si="5"/>
        <v>2029</v>
      </c>
      <c r="D212" s="42">
        <f>D211</f>
        <v>3.35</v>
      </c>
      <c r="P212" s="3"/>
      <c r="Q212" s="3"/>
    </row>
    <row r="213" spans="1:17" ht="13" x14ac:dyDescent="0.3">
      <c r="A213" s="18"/>
      <c r="B213" s="18"/>
      <c r="C213" s="1">
        <f t="shared" si="5"/>
        <v>2030</v>
      </c>
      <c r="D213" s="42">
        <f>Zins10</f>
        <v>3.55</v>
      </c>
      <c r="P213" s="3"/>
      <c r="Q213" s="3"/>
    </row>
    <row r="214" spans="1:17" ht="13" x14ac:dyDescent="0.3">
      <c r="A214" s="18"/>
      <c r="B214" s="18"/>
      <c r="C214" s="1">
        <f t="shared" si="5"/>
        <v>2031</v>
      </c>
      <c r="D214" s="42">
        <f>D213</f>
        <v>3.55</v>
      </c>
      <c r="P214" s="3"/>
      <c r="Q214" s="3"/>
    </row>
    <row r="215" spans="1:17" ht="13" x14ac:dyDescent="0.3">
      <c r="A215" s="18"/>
      <c r="B215" s="18"/>
      <c r="C215" s="1">
        <f t="shared" si="5"/>
        <v>2032</v>
      </c>
      <c r="D215" s="42">
        <f>D214</f>
        <v>3.55</v>
      </c>
      <c r="P215" s="3"/>
      <c r="Q215" s="3"/>
    </row>
    <row r="216" spans="1:17" ht="13" x14ac:dyDescent="0.3">
      <c r="A216" s="18"/>
      <c r="B216" s="18"/>
      <c r="C216" s="1">
        <f t="shared" si="5"/>
        <v>2033</v>
      </c>
      <c r="D216" s="42">
        <f>D215</f>
        <v>3.55</v>
      </c>
      <c r="P216" s="3"/>
      <c r="Q216" s="3"/>
    </row>
    <row r="217" spans="1:17" ht="13" x14ac:dyDescent="0.3">
      <c r="A217" s="18"/>
      <c r="B217" s="18"/>
      <c r="C217" s="1">
        <f t="shared" si="5"/>
        <v>2034</v>
      </c>
      <c r="D217" s="42">
        <f>D216</f>
        <v>3.55</v>
      </c>
      <c r="P217" s="3"/>
      <c r="Q217" s="3"/>
    </row>
    <row r="218" spans="1:17" ht="13" x14ac:dyDescent="0.3">
      <c r="A218" s="18"/>
      <c r="B218" s="18"/>
      <c r="C218" s="1">
        <f t="shared" si="5"/>
        <v>2035</v>
      </c>
      <c r="D218" s="42">
        <f>Zins20</f>
        <v>3.8</v>
      </c>
      <c r="P218" s="3"/>
      <c r="Q218" s="3"/>
    </row>
    <row r="219" spans="1:17" ht="13" x14ac:dyDescent="0.3">
      <c r="A219" s="18"/>
      <c r="B219" s="18"/>
      <c r="C219" s="1">
        <f t="shared" si="5"/>
        <v>2036</v>
      </c>
      <c r="D219" s="42">
        <f>D218</f>
        <v>3.8</v>
      </c>
      <c r="P219" s="3"/>
      <c r="Q219" s="3"/>
    </row>
    <row r="220" spans="1:17" ht="13" x14ac:dyDescent="0.3">
      <c r="A220" s="18"/>
      <c r="B220" s="18"/>
      <c r="C220" s="1">
        <f t="shared" si="5"/>
        <v>2037</v>
      </c>
      <c r="D220" s="42">
        <f t="shared" ref="D220:D232" si="6">D219</f>
        <v>3.8</v>
      </c>
      <c r="P220" s="3"/>
      <c r="Q220" s="3"/>
    </row>
    <row r="221" spans="1:17" ht="13" x14ac:dyDescent="0.3">
      <c r="A221" s="18"/>
      <c r="B221" s="18"/>
      <c r="C221" s="1">
        <f t="shared" si="5"/>
        <v>2038</v>
      </c>
      <c r="D221" s="42">
        <f t="shared" si="6"/>
        <v>3.8</v>
      </c>
      <c r="P221" s="3"/>
      <c r="Q221" s="3"/>
    </row>
    <row r="222" spans="1:17" ht="13" x14ac:dyDescent="0.3">
      <c r="A222" s="18"/>
      <c r="B222" s="18"/>
      <c r="C222" s="1">
        <f t="shared" si="5"/>
        <v>2039</v>
      </c>
      <c r="D222" s="42">
        <f t="shared" si="6"/>
        <v>3.8</v>
      </c>
      <c r="P222" s="3"/>
      <c r="Q222" s="3"/>
    </row>
    <row r="223" spans="1:17" ht="13" x14ac:dyDescent="0.3">
      <c r="A223" s="18"/>
      <c r="B223" s="18"/>
      <c r="C223" s="1">
        <f t="shared" si="5"/>
        <v>2040</v>
      </c>
      <c r="D223" s="42">
        <f t="shared" si="6"/>
        <v>3.8</v>
      </c>
      <c r="P223" s="3"/>
      <c r="Q223" s="3"/>
    </row>
    <row r="224" spans="1:17" ht="13" x14ac:dyDescent="0.3">
      <c r="A224" s="18"/>
      <c r="B224" s="18"/>
      <c r="C224" s="1">
        <f t="shared" si="5"/>
        <v>2041</v>
      </c>
      <c r="D224" s="42">
        <f t="shared" si="6"/>
        <v>3.8</v>
      </c>
      <c r="P224" s="3"/>
      <c r="Q224" s="3"/>
    </row>
    <row r="225" spans="1:17" ht="13" x14ac:dyDescent="0.3">
      <c r="A225" s="18"/>
      <c r="B225" s="18"/>
      <c r="C225" s="1">
        <f t="shared" si="5"/>
        <v>2042</v>
      </c>
      <c r="D225" s="42">
        <f t="shared" si="6"/>
        <v>3.8</v>
      </c>
      <c r="P225" s="3"/>
      <c r="Q225" s="3"/>
    </row>
    <row r="226" spans="1:17" ht="13" x14ac:dyDescent="0.3">
      <c r="A226" s="18"/>
      <c r="B226" s="18"/>
      <c r="C226" s="1">
        <f t="shared" si="5"/>
        <v>2043</v>
      </c>
      <c r="D226" s="42">
        <f t="shared" si="6"/>
        <v>3.8</v>
      </c>
      <c r="P226" s="3"/>
      <c r="Q226" s="3"/>
    </row>
    <row r="227" spans="1:17" ht="13" x14ac:dyDescent="0.3">
      <c r="A227" s="18"/>
      <c r="B227" s="18"/>
      <c r="C227" s="1">
        <f t="shared" si="5"/>
        <v>2044</v>
      </c>
      <c r="D227" s="42">
        <f t="shared" si="6"/>
        <v>3.8</v>
      </c>
      <c r="P227" s="3"/>
      <c r="Q227" s="3"/>
    </row>
    <row r="228" spans="1:17" ht="13" x14ac:dyDescent="0.3">
      <c r="A228" s="18"/>
      <c r="B228" s="18"/>
      <c r="C228" s="1">
        <f t="shared" si="5"/>
        <v>2045</v>
      </c>
      <c r="D228" s="42">
        <f t="shared" si="6"/>
        <v>3.8</v>
      </c>
      <c r="P228" s="3"/>
      <c r="Q228" s="3"/>
    </row>
    <row r="229" spans="1:17" ht="13" x14ac:dyDescent="0.3">
      <c r="A229" s="18"/>
      <c r="B229" s="18"/>
      <c r="C229" s="1">
        <f t="shared" si="5"/>
        <v>2046</v>
      </c>
      <c r="D229" s="42">
        <f t="shared" si="6"/>
        <v>3.8</v>
      </c>
      <c r="P229" s="3"/>
      <c r="Q229" s="3"/>
    </row>
    <row r="230" spans="1:17" ht="13" x14ac:dyDescent="0.3">
      <c r="A230" s="18"/>
      <c r="B230" s="18"/>
      <c r="C230" s="1">
        <f t="shared" si="5"/>
        <v>2047</v>
      </c>
      <c r="D230" s="42">
        <f t="shared" si="6"/>
        <v>3.8</v>
      </c>
      <c r="P230" s="3"/>
      <c r="Q230" s="3"/>
    </row>
    <row r="231" spans="1:17" ht="13" x14ac:dyDescent="0.3">
      <c r="A231" s="18"/>
      <c r="B231" s="18"/>
      <c r="C231" s="1">
        <f t="shared" si="5"/>
        <v>2048</v>
      </c>
      <c r="D231" s="42">
        <f t="shared" si="6"/>
        <v>3.8</v>
      </c>
      <c r="P231" s="3"/>
      <c r="Q231" s="3"/>
    </row>
    <row r="232" spans="1:17" ht="13" x14ac:dyDescent="0.3">
      <c r="A232" s="18"/>
      <c r="B232" s="18"/>
      <c r="C232" s="1">
        <f t="shared" si="5"/>
        <v>2049</v>
      </c>
      <c r="D232" s="42">
        <f t="shared" si="6"/>
        <v>3.8</v>
      </c>
      <c r="P232" s="3"/>
      <c r="Q232" s="3"/>
    </row>
    <row r="233" spans="1:17" x14ac:dyDescent="0.25">
      <c r="D233" s="154"/>
    </row>
    <row r="234" spans="1:17" x14ac:dyDescent="0.25">
      <c r="D234" s="154"/>
    </row>
    <row r="235" spans="1:17" s="155" customFormat="1" hidden="1" x14ac:dyDescent="0.25">
      <c r="D235" s="156"/>
    </row>
    <row r="236" spans="1:17" s="155" customFormat="1" ht="13" hidden="1" x14ac:dyDescent="0.3">
      <c r="D236" s="157"/>
    </row>
    <row r="237" spans="1:17" s="155" customFormat="1" ht="13" hidden="1" x14ac:dyDescent="0.3">
      <c r="D237" s="158"/>
    </row>
    <row r="238" spans="1:17" s="155" customFormat="1" ht="5.15" hidden="1" customHeight="1" x14ac:dyDescent="0.25"/>
    <row r="239" spans="1:17" s="155" customFormat="1" ht="13" hidden="1" x14ac:dyDescent="0.3">
      <c r="D239" s="158"/>
    </row>
    <row r="240" spans="1:17" s="155" customFormat="1" ht="5.15" hidden="1" customHeight="1" x14ac:dyDescent="0.25"/>
    <row r="241" spans="4:4" s="155" customFormat="1" ht="13" hidden="1" x14ac:dyDescent="0.3">
      <c r="D241" s="158"/>
    </row>
    <row r="242" spans="4:4" s="155" customFormat="1" ht="5.15" hidden="1" customHeight="1" x14ac:dyDescent="0.25"/>
    <row r="243" spans="4:4" s="155" customFormat="1" ht="13" hidden="1" x14ac:dyDescent="0.3">
      <c r="D243" s="159"/>
    </row>
    <row r="244" spans="4:4" s="155" customFormat="1" ht="5.15" hidden="1" customHeight="1" x14ac:dyDescent="0.25"/>
    <row r="245" spans="4:4" s="155" customFormat="1" ht="13" hidden="1" x14ac:dyDescent="0.3">
      <c r="D245" s="160"/>
    </row>
    <row r="246" spans="4:4" s="155" customFormat="1" ht="5.15" hidden="1" customHeight="1" x14ac:dyDescent="0.3">
      <c r="D246" s="161"/>
    </row>
    <row r="247" spans="4:4" s="155" customFormat="1" ht="13" hidden="1" x14ac:dyDescent="0.3">
      <c r="D247" s="162"/>
    </row>
    <row r="248" spans="4:4" s="155" customFormat="1" ht="5.15" hidden="1" customHeight="1" x14ac:dyDescent="0.25">
      <c r="D248" s="163"/>
    </row>
    <row r="249" spans="4:4" s="155" customFormat="1" ht="13" hidden="1" x14ac:dyDescent="0.3">
      <c r="D249" s="162"/>
    </row>
    <row r="250" spans="4:4" s="155" customFormat="1" hidden="1" x14ac:dyDescent="0.25"/>
    <row r="251" spans="4:4" s="155" customFormat="1" hidden="1" x14ac:dyDescent="0.25"/>
    <row r="252" spans="4:4" s="155" customFormat="1" hidden="1" x14ac:dyDescent="0.25"/>
    <row r="253" spans="4:4" s="155" customFormat="1" hidden="1" x14ac:dyDescent="0.25"/>
    <row r="254" spans="4:4" s="155" customFormat="1" hidden="1" x14ac:dyDescent="0.25"/>
    <row r="255" spans="4:4" s="155" customFormat="1" hidden="1" x14ac:dyDescent="0.25"/>
    <row r="256" spans="4:4" s="155" customFormat="1" hidden="1" x14ac:dyDescent="0.25"/>
    <row r="257" spans="4:4" s="155" customFormat="1" hidden="1" x14ac:dyDescent="0.25">
      <c r="D257" s="156"/>
    </row>
    <row r="258" spans="4:4" s="155" customFormat="1" hidden="1" x14ac:dyDescent="0.25">
      <c r="D258" s="156"/>
    </row>
    <row r="259" spans="4:4" s="155" customFormat="1" hidden="1" x14ac:dyDescent="0.25">
      <c r="D259" s="156"/>
    </row>
    <row r="260" spans="4:4" s="155" customFormat="1" hidden="1" x14ac:dyDescent="0.25">
      <c r="D260" s="156"/>
    </row>
    <row r="261" spans="4:4" x14ac:dyDescent="0.25">
      <c r="D261" s="154"/>
    </row>
    <row r="262" spans="4:4" x14ac:dyDescent="0.25">
      <c r="D262" s="154"/>
    </row>
    <row r="263" spans="4:4" x14ac:dyDescent="0.25">
      <c r="D263" s="154"/>
    </row>
    <row r="264" spans="4:4" x14ac:dyDescent="0.25">
      <c r="D264" s="154"/>
    </row>
    <row r="265" spans="4:4" x14ac:dyDescent="0.25">
      <c r="D265" s="154"/>
    </row>
    <row r="266" spans="4:4" x14ac:dyDescent="0.25">
      <c r="D266" s="154"/>
    </row>
    <row r="267" spans="4:4" x14ac:dyDescent="0.25">
      <c r="D267" s="154"/>
    </row>
    <row r="268" spans="4:4" x14ac:dyDescent="0.25">
      <c r="D268" s="154"/>
    </row>
    <row r="269" spans="4:4" x14ac:dyDescent="0.25">
      <c r="D269" s="154"/>
    </row>
  </sheetData>
  <sheetProtection selectLockedCells="1"/>
  <autoFilter ref="C207:C232">
    <filterColumn colId="0">
      <customFilters and="1">
        <customFilter operator="notEqual" val=" "/>
      </customFilters>
    </filterColumn>
  </autoFilter>
  <mergeCells count="4">
    <mergeCell ref="D10:M11"/>
    <mergeCell ref="D35:G35"/>
    <mergeCell ref="D49:F49"/>
    <mergeCell ref="E5:K5"/>
  </mergeCells>
  <pageMargins left="0.35433070866141736" right="0.47244094488188981" top="0.6692913385826772" bottom="0.98425196850393704" header="0.51181102362204722" footer="0.51181102362204722"/>
  <pageSetup paperSize="9" scale="63" fitToHeight="0" orientation="portrait" r:id="rId1"/>
  <headerFooter alignWithMargins="0">
    <oddFooter>&amp;R&amp;Z&amp;F&amp;D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32</vt:i4>
      </vt:variant>
      <vt:variant>
        <vt:lpstr>Benannte Bereiche</vt:lpstr>
      </vt:variant>
      <vt:variant>
        <vt:i4>76</vt:i4>
      </vt:variant>
    </vt:vector>
  </HeadingPairs>
  <TitlesOfParts>
    <vt:vector size="108" baseType="lpstr">
      <vt:lpstr>Hilfe</vt:lpstr>
      <vt:lpstr>Allgemeine Parameter</vt:lpstr>
      <vt:lpstr>Nutzen-Kosten-Tabelle</vt:lpstr>
      <vt:lpstr>Anlage Tourismus</vt:lpstr>
      <vt:lpstr>Anlage Gewerbe</vt:lpstr>
      <vt:lpstr>Input Kosten Grundlagen</vt:lpstr>
      <vt:lpstr>Input Dritt Grundlagen</vt:lpstr>
      <vt:lpstr>Input Lehre Grundlagen</vt:lpstr>
      <vt:lpstr>Annahmen u Setzungen Grundlagen</vt:lpstr>
      <vt:lpstr>ZwischenErgebnisse Grundlagen</vt:lpstr>
      <vt:lpstr>End_Ergebnisse Grundlagen</vt:lpstr>
      <vt:lpstr>Report Grundlagen kurz</vt:lpstr>
      <vt:lpstr>Input Kosten Anwendung</vt:lpstr>
      <vt:lpstr>Input Dritt Anwendung</vt:lpstr>
      <vt:lpstr>Input Lehre Anwendung</vt:lpstr>
      <vt:lpstr>Annahmen u Setzungen Anwendung</vt:lpstr>
      <vt:lpstr>ZwischenErgebnisse Anwendung</vt:lpstr>
      <vt:lpstr>End_Ergebnisse Anwendung</vt:lpstr>
      <vt:lpstr>Report Anwendung</vt:lpstr>
      <vt:lpstr>Input Kosten Infra</vt:lpstr>
      <vt:lpstr>Input Bauinvest Infra</vt:lpstr>
      <vt:lpstr>Annahmen u Setzungen Infra</vt:lpstr>
      <vt:lpstr>ZwischenErgebnisse Infra</vt:lpstr>
      <vt:lpstr>End_Ergebnisse Infrastruktur</vt:lpstr>
      <vt:lpstr>Report Infra kurz</vt:lpstr>
      <vt:lpstr>Input Kosten Lehre</vt:lpstr>
      <vt:lpstr>Input Dritt Lehre</vt:lpstr>
      <vt:lpstr>Input Lehre Lehre</vt:lpstr>
      <vt:lpstr>Annahmen u Setzungen Lehre</vt:lpstr>
      <vt:lpstr>ZwischenErgebnisse Lehre</vt:lpstr>
      <vt:lpstr>End_Ergebnisse Lehre</vt:lpstr>
      <vt:lpstr>Report Lehre kurz</vt:lpstr>
      <vt:lpstr>Anfangsjahr</vt:lpstr>
      <vt:lpstr>AnlageG</vt:lpstr>
      <vt:lpstr>AnlageT</vt:lpstr>
      <vt:lpstr>APWirkung</vt:lpstr>
      <vt:lpstr>APWirkungDL</vt:lpstr>
      <vt:lpstr>Arbeitsplatzdichte</vt:lpstr>
      <vt:lpstr>Dimension</vt:lpstr>
      <vt:lpstr>Dimensionsbezeichnung</vt:lpstr>
      <vt:lpstr>'Allgemeine Parameter'!Druckbereich</vt:lpstr>
      <vt:lpstr>'Anlage Gewerbe'!Druckbereich</vt:lpstr>
      <vt:lpstr>'Anlage Tourismus'!Druckbereich</vt:lpstr>
      <vt:lpstr>'Annahmen u Setzungen Anwendung'!Druckbereich</vt:lpstr>
      <vt:lpstr>'Annahmen u Setzungen Grundlagen'!Druckbereich</vt:lpstr>
      <vt:lpstr>'Annahmen u Setzungen Infra'!Druckbereich</vt:lpstr>
      <vt:lpstr>'Annahmen u Setzungen Lehre'!Druckbereich</vt:lpstr>
      <vt:lpstr>'End_Ergebnisse Anwendung'!Druckbereich</vt:lpstr>
      <vt:lpstr>'End_Ergebnisse Grundlagen'!Druckbereich</vt:lpstr>
      <vt:lpstr>'End_Ergebnisse Infrastruktur'!Druckbereich</vt:lpstr>
      <vt:lpstr>'End_Ergebnisse Lehre'!Druckbereich</vt:lpstr>
      <vt:lpstr>Hilfe!Druckbereich</vt:lpstr>
      <vt:lpstr>'Input Bauinvest Infra'!Druckbereich</vt:lpstr>
      <vt:lpstr>'Input Dritt Anwendung'!Druckbereich</vt:lpstr>
      <vt:lpstr>'Input Dritt Grundlagen'!Druckbereich</vt:lpstr>
      <vt:lpstr>'Input Dritt Lehre'!Druckbereich</vt:lpstr>
      <vt:lpstr>'Input Kosten Anwendung'!Druckbereich</vt:lpstr>
      <vt:lpstr>'Input Kosten Grundlagen'!Druckbereich</vt:lpstr>
      <vt:lpstr>'Input Kosten Infra'!Druckbereich</vt:lpstr>
      <vt:lpstr>'Input Kosten Lehre'!Druckbereich</vt:lpstr>
      <vt:lpstr>'Input Lehre Anwendung'!Druckbereich</vt:lpstr>
      <vt:lpstr>'Input Lehre Grundlagen'!Druckbereich</vt:lpstr>
      <vt:lpstr>'Input Lehre Lehre'!Druckbereich</vt:lpstr>
      <vt:lpstr>'Nutzen-Kosten-Tabelle'!Druckbereich</vt:lpstr>
      <vt:lpstr>'Report Anwendung'!Druckbereich</vt:lpstr>
      <vt:lpstr>'Report Grundlagen kurz'!Druckbereich</vt:lpstr>
      <vt:lpstr>'Report Infra kurz'!Druckbereich</vt:lpstr>
      <vt:lpstr>'Report Lehre kurz'!Druckbereich</vt:lpstr>
      <vt:lpstr>'ZwischenErgebnisse Anwendung'!Druckbereich</vt:lpstr>
      <vt:lpstr>'ZwischenErgebnisse Grundlagen'!Druckbereich</vt:lpstr>
      <vt:lpstr>'ZwischenErgebnisse Infra'!Druckbereich</vt:lpstr>
      <vt:lpstr>'ZwischenErgebnisse Lehre'!Druckbereich</vt:lpstr>
      <vt:lpstr>'Annahmen u Setzungen Grundlagen'!Drucktitel</vt:lpstr>
      <vt:lpstr>'Annahmen u Setzungen Infra'!Drucktitel</vt:lpstr>
      <vt:lpstr>'Annahmen u Setzungen Lehre'!Drucktitel</vt:lpstr>
      <vt:lpstr>'End_Ergebnisse Anwendung'!Drucktitel</vt:lpstr>
      <vt:lpstr>'End_Ergebnisse Grundlagen'!Drucktitel</vt:lpstr>
      <vt:lpstr>'End_Ergebnisse Infrastruktur'!Drucktitel</vt:lpstr>
      <vt:lpstr>'End_Ergebnisse Lehre'!Drucktitel</vt:lpstr>
      <vt:lpstr>'Report Anwendung'!Drucktitel</vt:lpstr>
      <vt:lpstr>'Report Grundlagen kurz'!Drucktitel</vt:lpstr>
      <vt:lpstr>'Report Infra kurz'!Drucktitel</vt:lpstr>
      <vt:lpstr>'Report Lehre kurz'!Drucktitel</vt:lpstr>
      <vt:lpstr>'ZwischenErgebnisse Anwendung'!Drucktitel</vt:lpstr>
      <vt:lpstr>'ZwischenErgebnisse Grundlagen'!Drucktitel</vt:lpstr>
      <vt:lpstr>'ZwischenErgebnisse Infra'!Drucktitel</vt:lpstr>
      <vt:lpstr>'ZwischenErgebnisse Lehre'!Drucktitel</vt:lpstr>
      <vt:lpstr>EinkommensMP</vt:lpstr>
      <vt:lpstr>EWnachLFA</vt:lpstr>
      <vt:lpstr>EWvorLFA</vt:lpstr>
      <vt:lpstr>Haushaltsgröße</vt:lpstr>
      <vt:lpstr>Hilfe!OLE_LINK2</vt:lpstr>
      <vt:lpstr>Pendlerquote</vt:lpstr>
      <vt:lpstr>ProdErw</vt:lpstr>
      <vt:lpstr>ProdErwBau</vt:lpstr>
      <vt:lpstr>Projektbezeichnung</vt:lpstr>
      <vt:lpstr>Realzinssatz</vt:lpstr>
      <vt:lpstr>Regionalmultiplikator</vt:lpstr>
      <vt:lpstr>Steuereinn_nachLFA</vt:lpstr>
      <vt:lpstr>Steuereinnahmen</vt:lpstr>
      <vt:lpstr>Tagesausgaben</vt:lpstr>
      <vt:lpstr>Tourismus</vt:lpstr>
      <vt:lpstr>Übernachtungsausgaben</vt:lpstr>
      <vt:lpstr>Währung</vt:lpstr>
      <vt:lpstr>Zins10</vt:lpstr>
      <vt:lpstr>Zins2</vt:lpstr>
      <vt:lpstr>Zins20</vt:lpstr>
      <vt:lpstr>Zins5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Gitta.Dohm-Azvar</dc:creator>
  <cp:lastModifiedBy>Zepeda Juarez, Jesus (Finanzen, 20-15)</cp:lastModifiedBy>
  <dcterms:created xsi:type="dcterms:W3CDTF">2015-04-13T18:19:02Z</dcterms:created>
  <dcterms:modified xsi:type="dcterms:W3CDTF">2025-03-13T11:57:27Z</dcterms:modified>
</cp:coreProperties>
</file>